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Z65423014 - Oprava diagn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'VZ65423014 - Oprava diagn...'!$C$74:$K$287</definedName>
    <definedName name="_xlnm.Print_Area" localSheetId="1">'VZ65423014 - Oprava diagn...'!$C$4:$J$37,'VZ65423014 - Oprava diagn...'!$C$43:$J$58,'VZ65423014 - Oprava diagn...'!$C$64:$J$287</definedName>
    <definedName name="_xlnm.Print_Titles" localSheetId="1">'VZ65423014 - Oprava diagn...'!$74:$74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F69"/>
  <c r="E67"/>
  <c r="F48"/>
  <c r="E46"/>
  <c r="J22"/>
  <c r="E22"/>
  <c r="J72"/>
  <c r="J21"/>
  <c r="J19"/>
  <c r="E19"/>
  <c r="J71"/>
  <c r="J18"/>
  <c r="J16"/>
  <c r="E16"/>
  <c r="F72"/>
  <c r="J15"/>
  <c r="J13"/>
  <c r="E13"/>
  <c r="F50"/>
  <c r="J12"/>
  <c r="J10"/>
  <c r="J69"/>
  <c i="1" r="L50"/>
  <c r="AM50"/>
  <c r="AM49"/>
  <c r="L49"/>
  <c r="AM47"/>
  <c r="L47"/>
  <c r="L45"/>
  <c r="L44"/>
  <c i="2" r="J271"/>
  <c r="J261"/>
  <c r="BK236"/>
  <c r="BK205"/>
  <c r="J181"/>
  <c r="BK152"/>
  <c r="J118"/>
  <c r="BK85"/>
  <c r="J277"/>
  <c r="BK243"/>
  <c r="J224"/>
  <c r="BK189"/>
  <c r="J158"/>
  <c r="J124"/>
  <c r="J84"/>
  <c r="BK175"/>
  <c r="J139"/>
  <c r="BK118"/>
  <c r="BK78"/>
  <c r="BK252"/>
  <c r="J238"/>
  <c r="BK216"/>
  <c r="BK197"/>
  <c r="J174"/>
  <c r="BK142"/>
  <c r="J115"/>
  <c r="J80"/>
  <c r="J268"/>
  <c r="J259"/>
  <c r="J239"/>
  <c r="BK212"/>
  <c r="BK191"/>
  <c r="J153"/>
  <c r="J128"/>
  <c r="BK86"/>
  <c r="BK282"/>
  <c r="J270"/>
  <c r="BK232"/>
  <c r="J197"/>
  <c r="BK163"/>
  <c r="J113"/>
  <c r="J97"/>
  <c r="J281"/>
  <c r="BK166"/>
  <c r="J121"/>
  <c r="J102"/>
  <c r="J79"/>
  <c r="BK258"/>
  <c r="J230"/>
  <c r="BK209"/>
  <c r="BK185"/>
  <c r="BK154"/>
  <c r="BK128"/>
  <c r="BK97"/>
  <c r="J279"/>
  <c r="J267"/>
  <c r="J243"/>
  <c r="J216"/>
  <c r="J180"/>
  <c r="BK140"/>
  <c r="BK113"/>
  <c r="J285"/>
  <c r="BK256"/>
  <c r="BK234"/>
  <c r="J215"/>
  <c r="J193"/>
  <c r="J157"/>
  <c r="J123"/>
  <c r="J89"/>
  <c r="J176"/>
  <c r="J163"/>
  <c r="BK117"/>
  <c r="J93"/>
  <c r="J274"/>
  <c r="J248"/>
  <c r="BK229"/>
  <c r="J198"/>
  <c r="J168"/>
  <c r="BK139"/>
  <c r="BK108"/>
  <c r="BK287"/>
  <c r="BK264"/>
  <c r="BK250"/>
  <c r="BK230"/>
  <c r="BK200"/>
  <c r="J154"/>
  <c r="BK130"/>
  <c r="J95"/>
  <c r="J286"/>
  <c r="BK271"/>
  <c r="BK225"/>
  <c r="BK196"/>
  <c r="J162"/>
  <c r="J144"/>
  <c r="J112"/>
  <c r="J77"/>
  <c r="BK167"/>
  <c r="BK112"/>
  <c r="J83"/>
  <c r="J250"/>
  <c r="J222"/>
  <c r="J202"/>
  <c r="BK160"/>
  <c r="BK123"/>
  <c r="BK95"/>
  <c r="BK267"/>
  <c r="BK248"/>
  <c r="J229"/>
  <c r="J188"/>
  <c r="BK141"/>
  <c r="J114"/>
  <c r="BK79"/>
  <c r="BK281"/>
  <c r="BK235"/>
  <c r="J209"/>
  <c r="BK194"/>
  <c r="J152"/>
  <c r="J110"/>
  <c r="BK187"/>
  <c r="J156"/>
  <c r="J105"/>
  <c r="BK89"/>
  <c r="BK259"/>
  <c r="BK226"/>
  <c r="BK210"/>
  <c r="BK184"/>
  <c r="J148"/>
  <c r="BK122"/>
  <c r="J90"/>
  <c r="J266"/>
  <c r="BK255"/>
  <c r="BK233"/>
  <c r="J204"/>
  <c r="J179"/>
  <c r="BK148"/>
  <c r="J91"/>
  <c r="BK285"/>
  <c r="J252"/>
  <c r="BK238"/>
  <c r="J212"/>
  <c r="J191"/>
  <c r="BK145"/>
  <c r="BK105"/>
  <c r="J78"/>
  <c r="BK173"/>
  <c r="J151"/>
  <c r="J98"/>
  <c r="BK262"/>
  <c r="J235"/>
  <c r="J214"/>
  <c r="J190"/>
  <c r="J161"/>
  <c r="J138"/>
  <c r="BK109"/>
  <c r="J272"/>
  <c r="J265"/>
  <c r="BK254"/>
  <c r="J231"/>
  <c r="BK202"/>
  <c r="BK172"/>
  <c r="J131"/>
  <c r="BK92"/>
  <c r="BK286"/>
  <c r="BK277"/>
  <c r="BK227"/>
  <c r="J206"/>
  <c r="BK180"/>
  <c r="BK161"/>
  <c r="J141"/>
  <c r="J111"/>
  <c r="BK81"/>
  <c r="BK168"/>
  <c r="J122"/>
  <c r="J104"/>
  <c r="J280"/>
  <c r="J255"/>
  <c r="BK224"/>
  <c r="BK207"/>
  <c r="J178"/>
  <c r="BK151"/>
  <c r="J132"/>
  <c r="J86"/>
  <c r="BK266"/>
  <c r="J234"/>
  <c r="BK208"/>
  <c r="BK182"/>
  <c r="BK150"/>
  <c r="J119"/>
  <c r="BK88"/>
  <c r="BK275"/>
  <c r="BK241"/>
  <c r="J220"/>
  <c r="J207"/>
  <c r="BK190"/>
  <c r="J159"/>
  <c r="J106"/>
  <c r="BK280"/>
  <c r="BK170"/>
  <c r="J127"/>
  <c r="J99"/>
  <c r="BK261"/>
  <c r="J232"/>
  <c r="J211"/>
  <c r="J196"/>
  <c r="J173"/>
  <c r="BK134"/>
  <c r="BK100"/>
  <c r="BK87"/>
  <c r="J276"/>
  <c r="J253"/>
  <c r="BK220"/>
  <c r="J195"/>
  <c r="BK156"/>
  <c r="BK129"/>
  <c r="BK90"/>
  <c r="J287"/>
  <c r="J251"/>
  <c r="BK228"/>
  <c r="BK203"/>
  <c r="BK165"/>
  <c r="BK132"/>
  <c r="BK104"/>
  <c r="J182"/>
  <c r="J165"/>
  <c r="BK114"/>
  <c r="J96"/>
  <c r="J264"/>
  <c r="BK247"/>
  <c r="J223"/>
  <c r="J203"/>
  <c r="J166"/>
  <c r="BK131"/>
  <c r="J107"/>
  <c r="BK269"/>
  <c r="BK244"/>
  <c r="BK218"/>
  <c r="J183"/>
  <c r="BK137"/>
  <c r="BK106"/>
  <c r="BK83"/>
  <c r="J278"/>
  <c r="BK242"/>
  <c r="BK222"/>
  <c r="J208"/>
  <c r="BK179"/>
  <c r="J160"/>
  <c r="J134"/>
  <c r="J88"/>
  <c r="BK177"/>
  <c r="J164"/>
  <c r="J116"/>
  <c r="J92"/>
  <c r="J273"/>
  <c r="J244"/>
  <c r="BK219"/>
  <c r="BK201"/>
  <c r="BK171"/>
  <c r="BK143"/>
  <c r="BK121"/>
  <c r="BK91"/>
  <c r="J269"/>
  <c r="J258"/>
  <c r="J237"/>
  <c r="BK211"/>
  <c r="BK193"/>
  <c r="BK162"/>
  <c r="J117"/>
  <c r="J87"/>
  <c r="J282"/>
  <c r="BK246"/>
  <c r="J219"/>
  <c r="J200"/>
  <c r="J175"/>
  <c r="BK146"/>
  <c r="BK103"/>
  <c r="J184"/>
  <c r="BK155"/>
  <c r="J100"/>
  <c r="J263"/>
  <c r="J245"/>
  <c r="BK221"/>
  <c r="J213"/>
  <c r="J187"/>
  <c r="BK159"/>
  <c r="J120"/>
  <c r="BK93"/>
  <c r="BK268"/>
  <c r="J256"/>
  <c r="J240"/>
  <c r="BK215"/>
  <c r="J177"/>
  <c r="J146"/>
  <c r="BK115"/>
  <c r="BK84"/>
  <c r="J284"/>
  <c r="BK253"/>
  <c r="J236"/>
  <c r="BK199"/>
  <c r="BK169"/>
  <c r="J137"/>
  <c r="BK102"/>
  <c r="BK181"/>
  <c r="BK157"/>
  <c r="BK120"/>
  <c r="BK94"/>
  <c r="J257"/>
  <c r="J228"/>
  <c r="BK206"/>
  <c r="J192"/>
  <c r="J150"/>
  <c r="J130"/>
  <c r="J81"/>
  <c r="BK265"/>
  <c r="BK257"/>
  <c r="J241"/>
  <c r="BK214"/>
  <c r="J171"/>
  <c r="J145"/>
  <c r="BK98"/>
  <c r="BK284"/>
  <c r="J254"/>
  <c r="BK240"/>
  <c r="BK217"/>
  <c r="BK198"/>
  <c r="BK176"/>
  <c r="J142"/>
  <c r="J94"/>
  <c r="J169"/>
  <c r="BK126"/>
  <c r="J101"/>
  <c r="BK276"/>
  <c r="J233"/>
  <c r="J205"/>
  <c r="BK188"/>
  <c r="BK158"/>
  <c r="BK127"/>
  <c r="BK96"/>
  <c r="BK273"/>
  <c r="BK263"/>
  <c r="J249"/>
  <c r="J227"/>
  <c r="J199"/>
  <c r="J167"/>
  <c r="J143"/>
  <c r="BK116"/>
  <c i="1" r="AS54"/>
  <c i="2" r="BK274"/>
  <c r="BK249"/>
  <c r="J226"/>
  <c r="J201"/>
  <c r="J170"/>
  <c r="J155"/>
  <c r="J109"/>
  <c r="J186"/>
  <c r="J129"/>
  <c r="BK110"/>
  <c r="BK279"/>
  <c r="BK251"/>
  <c r="J225"/>
  <c r="BK204"/>
  <c r="BK183"/>
  <c r="BK149"/>
  <c r="BK101"/>
  <c r="J82"/>
  <c r="J262"/>
  <c r="J247"/>
  <c r="BK223"/>
  <c r="J185"/>
  <c r="J147"/>
  <c r="BK124"/>
  <c r="BK80"/>
  <c r="BK272"/>
  <c r="BK239"/>
  <c r="J210"/>
  <c r="BK195"/>
  <c r="BK164"/>
  <c r="J126"/>
  <c r="J108"/>
  <c r="J189"/>
  <c r="J172"/>
  <c r="BK138"/>
  <c r="BK111"/>
  <c r="BK82"/>
  <c r="BK260"/>
  <c r="BK237"/>
  <c r="J217"/>
  <c r="J194"/>
  <c r="BK147"/>
  <c r="BK125"/>
  <c r="BK99"/>
  <c r="BK270"/>
  <c r="J260"/>
  <c r="J246"/>
  <c r="J221"/>
  <c r="BK192"/>
  <c r="J140"/>
  <c r="BK107"/>
  <c r="BK77"/>
  <c r="BK278"/>
  <c r="BK245"/>
  <c r="BK231"/>
  <c r="BK213"/>
  <c r="BK178"/>
  <c r="BK153"/>
  <c r="J125"/>
  <c r="J85"/>
  <c r="BK174"/>
  <c r="J149"/>
  <c r="J103"/>
  <c r="J275"/>
  <c r="J242"/>
  <c r="J218"/>
  <c r="BK186"/>
  <c r="BK144"/>
  <c r="BK119"/>
  <c l="1" r="P76"/>
  <c r="P136"/>
  <c r="BK76"/>
  <c r="BK136"/>
  <c r="J136"/>
  <c r="J57"/>
  <c r="T76"/>
  <c r="R136"/>
  <c r="R76"/>
  <c r="T136"/>
  <c r="F51"/>
  <c r="BE77"/>
  <c r="BE83"/>
  <c r="BE84"/>
  <c r="BE88"/>
  <c r="BE103"/>
  <c r="BE105"/>
  <c r="BE110"/>
  <c r="BE111"/>
  <c r="BE113"/>
  <c r="BE116"/>
  <c r="BE126"/>
  <c r="BE145"/>
  <c r="BE153"/>
  <c r="BE156"/>
  <c r="BE162"/>
  <c r="BE164"/>
  <c r="BE169"/>
  <c r="BE175"/>
  <c r="BE176"/>
  <c r="BE180"/>
  <c r="BE181"/>
  <c r="BE189"/>
  <c r="BE191"/>
  <c r="BE193"/>
  <c r="BE194"/>
  <c r="BE195"/>
  <c r="BE196"/>
  <c r="BE199"/>
  <c r="BE200"/>
  <c r="BE203"/>
  <c r="BE205"/>
  <c r="BE209"/>
  <c r="BE215"/>
  <c r="BE220"/>
  <c r="BE227"/>
  <c r="BE231"/>
  <c r="BE236"/>
  <c r="BE239"/>
  <c r="BE240"/>
  <c r="BE241"/>
  <c r="BE243"/>
  <c r="BE251"/>
  <c r="BE254"/>
  <c r="BE256"/>
  <c r="BE258"/>
  <c r="BE260"/>
  <c r="BE263"/>
  <c r="BE264"/>
  <c r="BE274"/>
  <c r="BE279"/>
  <c r="J50"/>
  <c r="F71"/>
  <c r="BE80"/>
  <c r="BE86"/>
  <c r="BE87"/>
  <c r="BE96"/>
  <c r="BE97"/>
  <c r="BE106"/>
  <c r="BE107"/>
  <c r="BE112"/>
  <c r="BE123"/>
  <c r="BE124"/>
  <c r="BE128"/>
  <c r="BE131"/>
  <c r="BE132"/>
  <c r="BE137"/>
  <c r="BE139"/>
  <c r="BE141"/>
  <c r="BE144"/>
  <c r="BE146"/>
  <c r="BE152"/>
  <c r="BE159"/>
  <c r="BE161"/>
  <c r="BE171"/>
  <c r="BE179"/>
  <c r="BE280"/>
  <c r="J48"/>
  <c r="J51"/>
  <c r="BE79"/>
  <c r="BE82"/>
  <c r="BE85"/>
  <c r="BE90"/>
  <c r="BE91"/>
  <c r="BE92"/>
  <c r="BE94"/>
  <c r="BE95"/>
  <c r="BE98"/>
  <c r="BE100"/>
  <c r="BE114"/>
  <c r="BE115"/>
  <c r="BE117"/>
  <c r="BE118"/>
  <c r="BE120"/>
  <c r="BE121"/>
  <c r="BE127"/>
  <c r="BE129"/>
  <c r="BE130"/>
  <c r="BE138"/>
  <c r="BE143"/>
  <c r="BE147"/>
  <c r="BE148"/>
  <c r="BE150"/>
  <c r="BE151"/>
  <c r="BE154"/>
  <c r="BE166"/>
  <c r="BE167"/>
  <c r="BE172"/>
  <c r="BE173"/>
  <c r="BE177"/>
  <c r="BE182"/>
  <c r="BE183"/>
  <c r="BE184"/>
  <c r="BE187"/>
  <c r="BE188"/>
  <c r="BE190"/>
  <c r="BE192"/>
  <c r="BE197"/>
  <c r="BE202"/>
  <c r="BE206"/>
  <c r="BE208"/>
  <c r="BE212"/>
  <c r="BE216"/>
  <c r="BE218"/>
  <c r="BE221"/>
  <c r="BE223"/>
  <c r="BE224"/>
  <c r="BE229"/>
  <c r="BE230"/>
  <c r="BE233"/>
  <c r="BE237"/>
  <c r="BE238"/>
  <c r="BE242"/>
  <c r="BE244"/>
  <c r="BE248"/>
  <c r="BE250"/>
  <c r="BE252"/>
  <c r="BE255"/>
  <c r="BE269"/>
  <c r="BE270"/>
  <c r="BE271"/>
  <c r="BE272"/>
  <c r="BE273"/>
  <c r="BE276"/>
  <c r="BE277"/>
  <c r="BE278"/>
  <c r="BE281"/>
  <c r="BE282"/>
  <c r="BE284"/>
  <c r="BE285"/>
  <c r="BE286"/>
  <c r="BE287"/>
  <c r="BE78"/>
  <c r="BE81"/>
  <c r="BE89"/>
  <c r="BE93"/>
  <c r="BE99"/>
  <c r="BE101"/>
  <c r="BE102"/>
  <c r="BE104"/>
  <c r="BE108"/>
  <c r="BE109"/>
  <c r="BE119"/>
  <c r="BE122"/>
  <c r="BE125"/>
  <c r="BE134"/>
  <c r="BE140"/>
  <c r="BE142"/>
  <c r="BE149"/>
  <c r="BE155"/>
  <c r="BE157"/>
  <c r="BE158"/>
  <c r="BE160"/>
  <c r="BE163"/>
  <c r="BE165"/>
  <c r="BE168"/>
  <c r="BE170"/>
  <c r="BE174"/>
  <c r="BE178"/>
  <c r="BE185"/>
  <c r="BE186"/>
  <c r="BE198"/>
  <c r="BE201"/>
  <c r="BE204"/>
  <c r="BE207"/>
  <c r="BE210"/>
  <c r="BE211"/>
  <c r="BE213"/>
  <c r="BE214"/>
  <c r="BE217"/>
  <c r="BE219"/>
  <c r="BE222"/>
  <c r="BE225"/>
  <c r="BE226"/>
  <c r="BE228"/>
  <c r="BE232"/>
  <c r="BE234"/>
  <c r="BE235"/>
  <c r="BE245"/>
  <c r="BE246"/>
  <c r="BE247"/>
  <c r="BE249"/>
  <c r="BE253"/>
  <c r="BE257"/>
  <c r="BE259"/>
  <c r="BE261"/>
  <c r="BE262"/>
  <c r="BE265"/>
  <c r="BE266"/>
  <c r="BE267"/>
  <c r="BE268"/>
  <c r="BE275"/>
  <c r="F33"/>
  <c i="1" r="BB55"/>
  <c r="BB54"/>
  <c r="AX54"/>
  <c i="2" r="J32"/>
  <c i="1" r="AW55"/>
  <c i="2" r="F32"/>
  <c i="1" r="BA55"/>
  <c r="BA54"/>
  <c r="AW54"/>
  <c r="AK30"/>
  <c i="2" r="F35"/>
  <c i="1" r="BD55"/>
  <c r="BD54"/>
  <c r="W33"/>
  <c i="2" r="F34"/>
  <c i="1" r="BC55"/>
  <c r="BC54"/>
  <c r="W32"/>
  <c i="2" l="1" r="BK75"/>
  <c r="J75"/>
  <c r="J55"/>
  <c r="R75"/>
  <c r="T75"/>
  <c r="P75"/>
  <c i="1" r="AU55"/>
  <c i="2" r="J76"/>
  <c r="J56"/>
  <c i="1" r="AU54"/>
  <c r="AY54"/>
  <c i="2" r="J31"/>
  <c i="1" r="AV55"/>
  <c r="AT55"/>
  <c i="2" r="J28"/>
  <c i="1" r="AG55"/>
  <c r="AG54"/>
  <c r="AK26"/>
  <c r="W30"/>
  <c r="W31"/>
  <c i="2" r="F31"/>
  <c i="1" r="AZ55"/>
  <c r="AZ54"/>
  <c r="W29"/>
  <c i="2" l="1" r="J37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<sst xmlns="http://schemas.openxmlformats.org/spreadsheetml/2006/main">
  <si>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</si>
  <si>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</si>
  <si>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</si>
  <si>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</si>
  <si>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</si>
  <si>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{c6823862-383a-4c4a-a3d4-65406c97236d}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</si>
  <si>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</si>
  <si>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</si>
  <si>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</si>
  <si>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</si>
  <si>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</si>
  <si>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</si>
  <si>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</si>
  <si>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</si>
  <si>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VZ65423014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</si>
  <si>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</si>
  <si>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</si>
  <si>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diagnostických zařízení v obvodu OŘ Plzeň 2023/2024 - oblast CBE</t>
  </si>
  <si>
    <t>KSO:</t>
  </si>
  <si>
    <t/>
  </si>
  <si>
    <t>CC-CZ:</t>
  </si>
  <si>
    <t>Místo:</t>
  </si>
  <si>
    <t xml:space="preserve"> </t>
  </si>
  <si>
    <t>Datum:</t>
  </si>
  <si>
    <t>8. 2. 2023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</si>
  <si>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</si>
  <si>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</si>
  <si>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</si>
  <si>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</si>
  <si>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</si>
  <si>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</si>
  <si>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</si>
  <si>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</si>
  <si>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</si>
  <si>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</si>
  <si>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</si>
  <si>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</si>
  <si>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</si>
  <si>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</si>
  <si>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</si>
  <si>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</si>
  <si>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</si>
  <si>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</si>
  <si>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</si>
  <si>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</si>
  <si>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</si>
  <si>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</si>
  <si>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</si>
  <si>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</si>
  <si>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</si>
  <si>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</si>
  <si>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</si>
  <si>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</si>
  <si>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</si>
  <si>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</si>
  <si>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</si>
  <si>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</si>
  <si>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</si>
  <si>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</si>
  <si>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</si>
  <si>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</si>
  <si>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</si>
  <si>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</si>
  <si>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</si>
  <si>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</si>
  <si>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</si>
  <si>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</si>
  <si>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</si>
  <si>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</si>
  <si>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</si>
  <si>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</si>
  <si>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</si>
  <si>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</si>
  <si>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</si>
  <si>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</si>
  <si>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</si>
  <si>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</si>
  <si>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</si>
  <si>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</si>
  <si>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</si>
  <si>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</si>
  <si>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</si>
  <si>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01 - Montáže a demontáže</t>
  </si>
  <si>
    <t>02 - Dodávky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</si>
  <si>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</si>
  <si>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</si>
  <si>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</si>
  <si>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</si>
  <si>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</si>
  <si>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</si>
  <si>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</si>
  <si>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</si>
  <si>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</si>
  <si>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</si>
  <si>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</si>
  <si>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</si>
  <si>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</si>
  <si>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</si>
  <si>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Montáže a demontáže</t>
  </si>
  <si>
    <t>ROZPOCET</t>
  </si>
  <si>
    <t>K</t>
  </si>
  <si>
    <t>7593327030</t>
  </si>
  <si>
    <t>Demontáž zásuvné jednotky elektroniky</t>
  </si>
  <si>
    <t>kus</t>
  </si>
  <si>
    <t>64</t>
  </si>
  <si>
    <t>1823398405</t>
  </si>
  <si>
    <t>7593327040</t>
  </si>
  <si>
    <t>Demontáž kazety pro zásuvné jednotky</t>
  </si>
  <si>
    <t>1539493427</t>
  </si>
  <si>
    <t>3</t>
  </si>
  <si>
    <t>7592507010</t>
  </si>
  <si>
    <t>Demontáž pracoviště DLA diagnostiky</t>
  </si>
  <si>
    <t>-402591119</t>
  </si>
  <si>
    <t>4</t>
  </si>
  <si>
    <t>7593317216</t>
  </si>
  <si>
    <t>Demontáž skříně DOZ/DIAG pro diagnostiku</t>
  </si>
  <si>
    <t>-1001325678</t>
  </si>
  <si>
    <t>5</t>
  </si>
  <si>
    <t>7593317384</t>
  </si>
  <si>
    <t>Demontáž panelu pro ústřednu MEDIS</t>
  </si>
  <si>
    <t>-1754016746</t>
  </si>
  <si>
    <t>6</t>
  </si>
  <si>
    <t>7593317386</t>
  </si>
  <si>
    <t>Demontáž panelu pro stanici TEDIS</t>
  </si>
  <si>
    <t>851369506</t>
  </si>
  <si>
    <t>7</t>
  </si>
  <si>
    <t>7593325030</t>
  </si>
  <si>
    <t>Montáž zásuvné jednotky elektroniky</t>
  </si>
  <si>
    <t>507185451</t>
  </si>
  <si>
    <t>8</t>
  </si>
  <si>
    <t>7593325040</t>
  </si>
  <si>
    <t>Montáž kazety pro zásuvné jednotky</t>
  </si>
  <si>
    <t>220716466</t>
  </si>
  <si>
    <t>9</t>
  </si>
  <si>
    <t>7592505020</t>
  </si>
  <si>
    <t>Montáž centrály diagnostiky PZS</t>
  </si>
  <si>
    <t>hod</t>
  </si>
  <si>
    <t>-1622917149</t>
  </si>
  <si>
    <t>10</t>
  </si>
  <si>
    <t>7592505040</t>
  </si>
  <si>
    <t>Montáž diagnostiky automatického bloku pro 1 traťovou kolej</t>
  </si>
  <si>
    <t>26818549</t>
  </si>
  <si>
    <t>11</t>
  </si>
  <si>
    <t>7593315216</t>
  </si>
  <si>
    <t>Montáž skříně DOZ/DIAG pro diagnostiku - usazení skříně na místě určení, zapojení</t>
  </si>
  <si>
    <t>-447161920</t>
  </si>
  <si>
    <t>12</t>
  </si>
  <si>
    <t>7593315384</t>
  </si>
  <si>
    <t>Montáž panelu pro ústřednu MEDIS</t>
  </si>
  <si>
    <t>-70373034</t>
  </si>
  <si>
    <t>13</t>
  </si>
  <si>
    <t>7593315386</t>
  </si>
  <si>
    <t>Montáž panelu pro stanici TEDIS</t>
  </si>
  <si>
    <t>117053852</t>
  </si>
  <si>
    <t>14</t>
  </si>
  <si>
    <t>7593315388</t>
  </si>
  <si>
    <t>Montáž panelu diagnostiky PZZ</t>
  </si>
  <si>
    <t>1965969483</t>
  </si>
  <si>
    <t>7593315425</t>
  </si>
  <si>
    <t>Zhotovení jednoho zapojení při volné vazbě - naměření vodiče, zatažení a připojení</t>
  </si>
  <si>
    <t>495256761</t>
  </si>
  <si>
    <t>16</t>
  </si>
  <si>
    <t>7592505120</t>
  </si>
  <si>
    <t>Zhotovení pracoviště DLA diagnostiky</t>
  </si>
  <si>
    <t>1097947533</t>
  </si>
  <si>
    <t>17</t>
  </si>
  <si>
    <t>7592505050</t>
  </si>
  <si>
    <t>Montáž připojení diagnostiky automatického bloku do jednotného obslužného pracoviště (JOP)</t>
  </si>
  <si>
    <t>1093877600</t>
  </si>
  <si>
    <t>18</t>
  </si>
  <si>
    <t>7592505060</t>
  </si>
  <si>
    <t>Montáž vybavení diagnostiky automatického bloku pro 1 návěstní bod</t>
  </si>
  <si>
    <t>1956236076</t>
  </si>
  <si>
    <t>19</t>
  </si>
  <si>
    <t>7498254015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</si>
  <si>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</si>
  <si>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925158485</t>
  </si>
  <si>
    <t>20</t>
  </si>
  <si>
    <t>7498254020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</si>
  <si>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</si>
  <si>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955317154</t>
  </si>
  <si>
    <t>7598015185</t>
  </si>
  <si>
    <t>Jednosměrné měření kabelu místního</t>
  </si>
  <si>
    <t>pár</t>
  </si>
  <si>
    <t>-1270139113</t>
  </si>
  <si>
    <t>22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</si>
  <si>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</si>
  <si>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</si>
  <si>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-1479302510</t>
  </si>
  <si>
    <t>23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</si>
  <si>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</si>
  <si>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</si>
  <si>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-922430484</t>
  </si>
  <si>
    <t>24</t>
  </si>
  <si>
    <t>7499751040</t>
  </si>
  <si>
    <t>Dokončovací práce zaškolení obsluhy - seznámení obsluhy s funkcemi zařízení včetně odevzdání dokumentace skutečného provedení</t>
  </si>
  <si>
    <t>-563688326</t>
  </si>
  <si>
    <t>25</t>
  </si>
  <si>
    <t>7593333990</t>
  </si>
  <si>
    <t>Hodinová zúčtovací sazba pro opravu elektronických prvků a zařízení</t>
  </si>
  <si>
    <t>1408583899</t>
  </si>
  <si>
    <t>26</t>
  </si>
  <si>
    <t>7592503010</t>
  </si>
  <si>
    <t>Úprava adresného SW stanice TEDIS, ústředny MEDIS</t>
  </si>
  <si>
    <t>1395056296</t>
  </si>
  <si>
    <t>27</t>
  </si>
  <si>
    <t>7592605010</t>
  </si>
  <si>
    <t>Instalace SW do PC</t>
  </si>
  <si>
    <t>1853930048</t>
  </si>
  <si>
    <t>28</t>
  </si>
  <si>
    <t>7592605020</t>
  </si>
  <si>
    <t>Konfigurace SW v PC</t>
  </si>
  <si>
    <t>-1682830104</t>
  </si>
  <si>
    <t>29</t>
  </si>
  <si>
    <t>7598095125</t>
  </si>
  <si>
    <t>Přezkoušení a regulace diagnostiky - kontrola zapojení včetně příslušného zkoušení hodnot zařízení</t>
  </si>
  <si>
    <t>-958279021</t>
  </si>
  <si>
    <t>30</t>
  </si>
  <si>
    <t>7592503030</t>
  </si>
  <si>
    <t>Kalibrace měřící desky MU Medis - včetně vyhotovení měřícího protokolu, MIR,MIS,MVI,MIRS</t>
  </si>
  <si>
    <t>210978084</t>
  </si>
  <si>
    <t>31</t>
  </si>
  <si>
    <t>7598095375</t>
  </si>
  <si>
    <t>Oživení a funkční zkoušení stanice TEDIS - aktivace a konfigurace systému podle příslušné dokumentace</t>
  </si>
  <si>
    <t>1358246155</t>
  </si>
  <si>
    <t>32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</si>
  <si>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</si>
  <si>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</si>
  <si>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1804656774</t>
  </si>
  <si>
    <t>33</t>
  </si>
  <si>
    <t>7598095465</t>
  </si>
  <si>
    <t>Komplexní zkouška za 1 jízdní cestu do 50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</si>
  <si>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37289007</t>
  </si>
  <si>
    <t>34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</si>
  <si>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</si>
  <si>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</si>
  <si>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-966445452</t>
  </si>
  <si>
    <t>35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</si>
  <si>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</si>
  <si>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</si>
  <si>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-473176901</t>
  </si>
  <si>
    <t>36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</si>
  <si>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</si>
  <si>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</si>
  <si>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955646855</t>
  </si>
  <si>
    <t>37</t>
  </si>
  <si>
    <t>7598095520</t>
  </si>
  <si>
    <t>Komplexní zkouška automatických přejezdových zabezpečovacích zařízení bez závor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</si>
  <si>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1494719171</t>
  </si>
  <si>
    <t>38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</si>
  <si>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</si>
  <si>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</si>
  <si>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1620417662</t>
  </si>
  <si>
    <t>39</t>
  </si>
  <si>
    <t>7598095550</t>
  </si>
  <si>
    <t>Vyhotovení protokolu UTZ pro PZZ bez závor jedna kolej - vykonání prohlídky a zkoušky včetně vyhotovení protokolu podle vyhl. 100/1995 Sb.</t>
  </si>
  <si>
    <t>-2144914438</t>
  </si>
  <si>
    <t>40</t>
  </si>
  <si>
    <t>7598095555</t>
  </si>
  <si>
    <t>Vyhotovení protokolu UTZ pro PZZ bez závor dvě a více kolejí - vykonání prohlídky a zkoušky včetně vyhotovení protokolu podle vyhl. 100/1995 Sb.</t>
  </si>
  <si>
    <t>1751679398</t>
  </si>
  <si>
    <t>41</t>
  </si>
  <si>
    <t>7598095560</t>
  </si>
  <si>
    <t>Vyhotovení protokolu UTZ pro PZZ se závorou jedna kolej - vykonání prohlídky a zkoušky včetně vyhotovení protokolu podle vyhl. 100/1995 Sb.</t>
  </si>
  <si>
    <t>-160904979</t>
  </si>
  <si>
    <t>42</t>
  </si>
  <si>
    <t>7598095565</t>
  </si>
  <si>
    <t>Vyhotovení protokolu UTZ pro PZZ se závorou dvě a více kolejí - vykonání prohlídky a zkoušky včetně vyhotovení protokolu podle vyhl. 100/1995 Sb.</t>
  </si>
  <si>
    <t>1240380002</t>
  </si>
  <si>
    <t>43</t>
  </si>
  <si>
    <t>7598095625</t>
  </si>
  <si>
    <t>Vyhotovení revizní zprávy SZZ elektronické do 10 přestavníků - vykonání prohlídky a zkoušky pro napájení elektrického zařízení včetně vyhotovení revizní zprávy podle vyhl. 100/1995 Sb. a norem ČSN</t>
  </si>
  <si>
    <t>1843071473</t>
  </si>
  <si>
    <t>44</t>
  </si>
  <si>
    <t>7598095626</t>
  </si>
  <si>
    <t>Vyhotovení revizní zprávy SZZ elektronické do 20 přestavníků - vykonání prohlídky a zkoušky pro napájení elektrického zařízení včetně vyhotovení revizní zprávy podle vyhl. 100/1995 Sb. a norem ČSN</t>
  </si>
  <si>
    <t>-634653447</t>
  </si>
  <si>
    <t>45</t>
  </si>
  <si>
    <t>7598095627</t>
  </si>
  <si>
    <t>Vyhotovení revizní zprávy SZZ elektronické do 30 přestavníků - vykonání prohlídky a zkoušky pro napájení elektrického zařízení včetně vyhotovení revizní zprávy podle vyhl. 100/1995 Sb. a norem ČSN</t>
  </si>
  <si>
    <t>-2049910432</t>
  </si>
  <si>
    <t>46</t>
  </si>
  <si>
    <t>7598095635</t>
  </si>
  <si>
    <t>Vyhotovení revizní zprávy PZZ - vykonání prohlídky a zkoušky pro napájení elektrického zařízení včetně vyhotovení revizní zprávy podle vyhl. 100/1995 Sb. a norem ČSN</t>
  </si>
  <si>
    <t>1669858990</t>
  </si>
  <si>
    <t>47</t>
  </si>
  <si>
    <t>7598095636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</si>
  <si>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</si>
  <si>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898858312</t>
  </si>
  <si>
    <t>48</t>
  </si>
  <si>
    <t>7598095640</t>
  </si>
  <si>
    <t>Vyhotovení revizní zprávy TZZ centralizovaného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</si>
  <si>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-1241174906</t>
  </si>
  <si>
    <t>49</t>
  </si>
  <si>
    <t>7598095642</t>
  </si>
  <si>
    <t>Vyhotovení revizní zprávy TZZ centralizovaného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</si>
  <si>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261744765</t>
  </si>
  <si>
    <t>50</t>
  </si>
  <si>
    <t>7598095641</t>
  </si>
  <si>
    <t>Vyhotovení revizní zprávy TZZ decentralizovaného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</si>
  <si>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1307008776</t>
  </si>
  <si>
    <t>51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</si>
  <si>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</si>
  <si>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</si>
  <si>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2030802484</t>
  </si>
  <si>
    <t>52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</si>
  <si>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</si>
  <si>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</si>
  <si>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1045046211</t>
  </si>
  <si>
    <t>53</t>
  </si>
  <si>
    <t>7598095380</t>
  </si>
  <si>
    <t>Oživení a funkční zkoušení ústředny MEDIS - aktivace a konfigurace systému podle příslušné dokumentace</t>
  </si>
  <si>
    <t>-1638073678</t>
  </si>
  <si>
    <t>54</t>
  </si>
  <si>
    <t>7598095525</t>
  </si>
  <si>
    <t>Komplexní zkouška diagnostiky za jeden kolejový úsek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</si>
  <si>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82013998</t>
  </si>
  <si>
    <t>55</t>
  </si>
  <si>
    <t>7598095530</t>
  </si>
  <si>
    <t>Komplexní zkouška diagnostiky za jednu MÚ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</si>
  <si>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-16614257</t>
  </si>
  <si>
    <t>56</t>
  </si>
  <si>
    <t>9901001100</t>
  </si>
  <si>
    <t>Doprava obousměrná mechanizací o nosnosti do 3,5 t elektrosoučástek, montážního materiálu, kameniva, písku, dlažebních kostek, suti, atd. do 300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</si>
  <si>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536539862</t>
  </si>
  <si>
    <t>P</t>
  </si>
  <si>
    <t>Poznámka k položce:_x000d_
Měrnou jednotkou je kus stroje.</t>
  </si>
  <si>
    <t>57</t>
  </si>
  <si>
    <t>9901009100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</si>
  <si>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</si>
  <si>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-329364420</t>
  </si>
  <si>
    <t>02</t>
  </si>
  <si>
    <t>Dodávky</t>
  </si>
  <si>
    <t>58</t>
  </si>
  <si>
    <t>M</t>
  </si>
  <si>
    <t>7593320663</t>
  </si>
  <si>
    <t>Prvky Lišta nosná do skříně RACK</t>
  </si>
  <si>
    <t>26576694</t>
  </si>
  <si>
    <t>59</t>
  </si>
  <si>
    <t>7593320666R</t>
  </si>
  <si>
    <t>Prvky Panel 2 PENETŮ do skříně RACK</t>
  </si>
  <si>
    <t>-1773511039</t>
  </si>
  <si>
    <t>60</t>
  </si>
  <si>
    <t>7593320669R</t>
  </si>
  <si>
    <t>Prvky Panel 5 PENETŮ do skříně RACK</t>
  </si>
  <si>
    <t>-2028461812</t>
  </si>
  <si>
    <t>61</t>
  </si>
  <si>
    <t>7593320672R</t>
  </si>
  <si>
    <t>Prvky Panel svorkovnic PENET do skříně RACK</t>
  </si>
  <si>
    <t>897509604</t>
  </si>
  <si>
    <t>62</t>
  </si>
  <si>
    <t>7593320747</t>
  </si>
  <si>
    <t>Prvky ESB2 F - elektronický střed baterie</t>
  </si>
  <si>
    <t>-437183183</t>
  </si>
  <si>
    <t>63</t>
  </si>
  <si>
    <t>7593320750</t>
  </si>
  <si>
    <t>Prvky ESB2 T - elektronický střed baterie</t>
  </si>
  <si>
    <t>1144688850</t>
  </si>
  <si>
    <t>7593320753</t>
  </si>
  <si>
    <t>Prvky Přechodová deska URD1 F</t>
  </si>
  <si>
    <t>-2091405696</t>
  </si>
  <si>
    <t>65</t>
  </si>
  <si>
    <t>7593320756</t>
  </si>
  <si>
    <t>Prvky Přechodová deska URD1 T</t>
  </si>
  <si>
    <t>-1938653838</t>
  </si>
  <si>
    <t>66</t>
  </si>
  <si>
    <t>7593320831</t>
  </si>
  <si>
    <t>Prvky CSU3 - Výkonový zesilovač</t>
  </si>
  <si>
    <t>289451503</t>
  </si>
  <si>
    <t>67</t>
  </si>
  <si>
    <t>7593320825</t>
  </si>
  <si>
    <t>Prvky MIRS – subjednotka pro MIR3</t>
  </si>
  <si>
    <t>1018761474</t>
  </si>
  <si>
    <t>68</t>
  </si>
  <si>
    <t>7593320888</t>
  </si>
  <si>
    <t>Prvky CSU - Výkonový zesilovač</t>
  </si>
  <si>
    <t>1699225466</t>
  </si>
  <si>
    <t>69</t>
  </si>
  <si>
    <t>7593320951</t>
  </si>
  <si>
    <t>Prvky RKSE - Přepínač jader REMOTE - rozšíření RS485</t>
  </si>
  <si>
    <t>1525201610</t>
  </si>
  <si>
    <t>70</t>
  </si>
  <si>
    <t>7593320954</t>
  </si>
  <si>
    <t>Prvky RKSS - Přepínač jader REMOTE - spínač do PC - 4x</t>
  </si>
  <si>
    <t>-542162525</t>
  </si>
  <si>
    <t>71</t>
  </si>
  <si>
    <t>7593320957</t>
  </si>
  <si>
    <t>Prvky RKSP - Přepínač jader REMOTE - ovládací panel</t>
  </si>
  <si>
    <t>-1258576523</t>
  </si>
  <si>
    <t>72</t>
  </si>
  <si>
    <t>7593321023</t>
  </si>
  <si>
    <t>Prvky RKS - Přepínač jader REMOTE</t>
  </si>
  <si>
    <t>-1107446436</t>
  </si>
  <si>
    <t>73</t>
  </si>
  <si>
    <t>7593321521</t>
  </si>
  <si>
    <t>Prvky Translátor 600:600 (4kV)</t>
  </si>
  <si>
    <t>-731513286</t>
  </si>
  <si>
    <t>74</t>
  </si>
  <si>
    <t>7593321522</t>
  </si>
  <si>
    <t>Prvky Translátor 150:150 (4kV)</t>
  </si>
  <si>
    <t>-489998447</t>
  </si>
  <si>
    <t>75</t>
  </si>
  <si>
    <t>7593321523</t>
  </si>
  <si>
    <t>Prvky Translátor 600:1120 (4kV)</t>
  </si>
  <si>
    <t>8337080</t>
  </si>
  <si>
    <t>76</t>
  </si>
  <si>
    <t>7593321524</t>
  </si>
  <si>
    <t>Prvky Translátor 600:150 (4kV) (HM0382412990016)</t>
  </si>
  <si>
    <t>1930296069</t>
  </si>
  <si>
    <t>77</t>
  </si>
  <si>
    <t>7593321525</t>
  </si>
  <si>
    <t>Prvky Translátor 120:120 (4kV) (HM0382412990104)</t>
  </si>
  <si>
    <t>1203527221</t>
  </si>
  <si>
    <t>78</t>
  </si>
  <si>
    <t>7593320576</t>
  </si>
  <si>
    <t>Prvky TBRP - Jednotka napáječe a opakovače sběrnice</t>
  </si>
  <si>
    <t>-1105903012</t>
  </si>
  <si>
    <t>79</t>
  </si>
  <si>
    <t>7593320579</t>
  </si>
  <si>
    <t>Prvky TDCC – řídící jednotka sběrnice</t>
  </si>
  <si>
    <t>-995735522</t>
  </si>
  <si>
    <t>80</t>
  </si>
  <si>
    <t>7593320582</t>
  </si>
  <si>
    <t>Prvky TDCD – Komunikační datová jednotka</t>
  </si>
  <si>
    <t>-130865357</t>
  </si>
  <si>
    <t>81</t>
  </si>
  <si>
    <t>7593320585</t>
  </si>
  <si>
    <t>Prvky TDMD – Komunikační modemová jednotka</t>
  </si>
  <si>
    <t>-533213357</t>
  </si>
  <si>
    <t>82</t>
  </si>
  <si>
    <t>7593320588</t>
  </si>
  <si>
    <t>Prvky TDI8s – Jednotka 8 bezpečných digitálních vstupů</t>
  </si>
  <si>
    <t>1672640668</t>
  </si>
  <si>
    <t>83</t>
  </si>
  <si>
    <t>7593320591</t>
  </si>
  <si>
    <t>Prvky TDI16 – Jednotka 16 digitálních vstupů</t>
  </si>
  <si>
    <t>-301918794</t>
  </si>
  <si>
    <t>84</t>
  </si>
  <si>
    <t>7593320594</t>
  </si>
  <si>
    <t>Prvky TDO8 – Jednotka 8 digitálních výstupů</t>
  </si>
  <si>
    <t>1037269450</t>
  </si>
  <si>
    <t>85</t>
  </si>
  <si>
    <t>7593320597</t>
  </si>
  <si>
    <t>Prvky TDO8s – Jednotka 8 bezpečných digitálních výstupů</t>
  </si>
  <si>
    <t>-60290606</t>
  </si>
  <si>
    <t>86</t>
  </si>
  <si>
    <t>7593320600</t>
  </si>
  <si>
    <t>Prvky Jednotka BPS4 F</t>
  </si>
  <si>
    <t>-528242567</t>
  </si>
  <si>
    <t>87</t>
  </si>
  <si>
    <t>7593320603</t>
  </si>
  <si>
    <t>Prvky Jednotka BPS4 T</t>
  </si>
  <si>
    <t>1172351916</t>
  </si>
  <si>
    <t>88</t>
  </si>
  <si>
    <t>7593320606</t>
  </si>
  <si>
    <t>Prvky TAI8 – Jednotka 8 analogových napěťových vstupů</t>
  </si>
  <si>
    <t>-1994877892</t>
  </si>
  <si>
    <t>89</t>
  </si>
  <si>
    <t>7593320795</t>
  </si>
  <si>
    <t>Prvky MPS3A - jednotka napáječe a opakovače sběrnice</t>
  </si>
  <si>
    <t>-1913329190</t>
  </si>
  <si>
    <t>90</t>
  </si>
  <si>
    <t>7593320798</t>
  </si>
  <si>
    <t>Prvky MPS3D - jednotka napáječe a opakovače sběrnice</t>
  </si>
  <si>
    <t>-1444411320</t>
  </si>
  <si>
    <t>91</t>
  </si>
  <si>
    <t>7593320801</t>
  </si>
  <si>
    <t>Prvky MCI3 – jednotka 12 digitálních vstupů</t>
  </si>
  <si>
    <t>1791676627</t>
  </si>
  <si>
    <t>92</t>
  </si>
  <si>
    <t>7593320807</t>
  </si>
  <si>
    <t>Prvky MCU3 - řídicí jednotka</t>
  </si>
  <si>
    <t>1317107136</t>
  </si>
  <si>
    <t>93</t>
  </si>
  <si>
    <t>7593320810</t>
  </si>
  <si>
    <t>Prvky MDM3 - jednotka modemů</t>
  </si>
  <si>
    <t>755556154</t>
  </si>
  <si>
    <t>94</t>
  </si>
  <si>
    <t>7593320816</t>
  </si>
  <si>
    <t>Prvky MDI3 - jednotka 4 digitálních vstupů</t>
  </si>
  <si>
    <t>-397046474</t>
  </si>
  <si>
    <t>95</t>
  </si>
  <si>
    <t>7593320819</t>
  </si>
  <si>
    <t>Prvky MIS3 - jednotka hlídání izolačního stavu</t>
  </si>
  <si>
    <t>-77130049</t>
  </si>
  <si>
    <t>96</t>
  </si>
  <si>
    <t>7593320822</t>
  </si>
  <si>
    <t>Prvky MIR3 – jednotka měření izolačních odporů</t>
  </si>
  <si>
    <t>-76321000</t>
  </si>
  <si>
    <t>97</t>
  </si>
  <si>
    <t>7593320828</t>
  </si>
  <si>
    <t>Prvky CDU3 - komunikační a diagnostická jednotka</t>
  </si>
  <si>
    <t>45584847</t>
  </si>
  <si>
    <t>98</t>
  </si>
  <si>
    <t>7593320834R</t>
  </si>
  <si>
    <t>Prvky MS31 - Připojení jednotky MCU3</t>
  </si>
  <si>
    <t>2076343748</t>
  </si>
  <si>
    <t>99</t>
  </si>
  <si>
    <t>7593320837R</t>
  </si>
  <si>
    <t>Prvky MS32 - Připojení jednotky MDM3</t>
  </si>
  <si>
    <t>31193638</t>
  </si>
  <si>
    <t>100</t>
  </si>
  <si>
    <t>7593320840R</t>
  </si>
  <si>
    <t>Prvky MS33 - Připojení jednotky MPS3A a MPS3D</t>
  </si>
  <si>
    <t>494479009</t>
  </si>
  <si>
    <t>101</t>
  </si>
  <si>
    <t>7593320843</t>
  </si>
  <si>
    <t>Prvky MT33 - Připojení jednotky MPS3A a MPS3D</t>
  </si>
  <si>
    <t>1936182831</t>
  </si>
  <si>
    <t>102</t>
  </si>
  <si>
    <t>7593320844</t>
  </si>
  <si>
    <t>Prvky MT34 - Připojení jednotek MDI3, MVI3, MIR3, MIS3, CSU3</t>
  </si>
  <si>
    <t>-540483214</t>
  </si>
  <si>
    <t>103</t>
  </si>
  <si>
    <t>7593320846R</t>
  </si>
  <si>
    <t>Prvky MS34 - Připojení jednotek MDI3, MVI3, MIR3, CSU, MIS3A a MIS3D</t>
  </si>
  <si>
    <t>355432777</t>
  </si>
  <si>
    <t>104</t>
  </si>
  <si>
    <t>7593320849R</t>
  </si>
  <si>
    <t>Prvky MS35 - Připojení jednotky MCI3</t>
  </si>
  <si>
    <t>1761422388</t>
  </si>
  <si>
    <t>105</t>
  </si>
  <si>
    <t>7593320852</t>
  </si>
  <si>
    <t>Prvky CT31 - Připojení jednotky CDU3</t>
  </si>
  <si>
    <t>353626255</t>
  </si>
  <si>
    <t>106</t>
  </si>
  <si>
    <t>7593320855</t>
  </si>
  <si>
    <t>Prvky MPSA - jednotka napáječe a opakovače sběrnice</t>
  </si>
  <si>
    <t>-2055939580</t>
  </si>
  <si>
    <t>107</t>
  </si>
  <si>
    <t>7593320858</t>
  </si>
  <si>
    <t>Prvky MPSD - jednotka napáječe a opakovače sběrnice</t>
  </si>
  <si>
    <t>789897451</t>
  </si>
  <si>
    <t>108</t>
  </si>
  <si>
    <t>7593320861</t>
  </si>
  <si>
    <t>Prvky MCI – jednotka 12 digitálních vstupů</t>
  </si>
  <si>
    <t>1627577391</t>
  </si>
  <si>
    <t>109</t>
  </si>
  <si>
    <t>7593320867</t>
  </si>
  <si>
    <t>Prvky MCU - řídicí jednotka</t>
  </si>
  <si>
    <t>2114027890</t>
  </si>
  <si>
    <t>110</t>
  </si>
  <si>
    <t>7593320870</t>
  </si>
  <si>
    <t>Prvky MDM - jednotka modemů</t>
  </si>
  <si>
    <t>-1548450169</t>
  </si>
  <si>
    <t>111</t>
  </si>
  <si>
    <t>7593320873</t>
  </si>
  <si>
    <t>Prvky MVI – jednotka analogových napěťových vstupů</t>
  </si>
  <si>
    <t>1159626024</t>
  </si>
  <si>
    <t>112</t>
  </si>
  <si>
    <t>7593320876</t>
  </si>
  <si>
    <t>Prvky MDI - jednotka 4 digitálních vstupů</t>
  </si>
  <si>
    <t>-365479405</t>
  </si>
  <si>
    <t>113</t>
  </si>
  <si>
    <t>7593320879</t>
  </si>
  <si>
    <t>Prvky MIS - jednotka hlídání izolačního stavu</t>
  </si>
  <si>
    <t>-1246736539</t>
  </si>
  <si>
    <t>114</t>
  </si>
  <si>
    <t>7593320882</t>
  </si>
  <si>
    <t>Prvky MIR – jednotka měření izolačních odporů</t>
  </si>
  <si>
    <t>-1279241184</t>
  </si>
  <si>
    <t>115</t>
  </si>
  <si>
    <t>7593320885</t>
  </si>
  <si>
    <t>Prvky CDU - komunikační a diagnostická jednotka</t>
  </si>
  <si>
    <t>-50515400</t>
  </si>
  <si>
    <t>116</t>
  </si>
  <si>
    <t>7593320891R</t>
  </si>
  <si>
    <t>Prvky MS01 - Připojení jednotky MCU</t>
  </si>
  <si>
    <t>1995434519</t>
  </si>
  <si>
    <t>117</t>
  </si>
  <si>
    <t>7593320894R</t>
  </si>
  <si>
    <t>Prvky MS02 - Připojení jednotky MDM</t>
  </si>
  <si>
    <t>-1797929541</t>
  </si>
  <si>
    <t>118</t>
  </si>
  <si>
    <t>7593320897R</t>
  </si>
  <si>
    <t>Prvky MS03 - Připojení jednotky MPSA a MPSD</t>
  </si>
  <si>
    <t>-1904748905</t>
  </si>
  <si>
    <t>119</t>
  </si>
  <si>
    <t>7593320900</t>
  </si>
  <si>
    <t>Prvky MT03 - Připojení jednotky MPSA a MPSD</t>
  </si>
  <si>
    <t>-1693869718</t>
  </si>
  <si>
    <t>120</t>
  </si>
  <si>
    <t>7593320903R</t>
  </si>
  <si>
    <t>Prvky MS04 - Připojení jednotek MDI, MVI, MIR, CSU, MISA a MISD</t>
  </si>
  <si>
    <t>255527356</t>
  </si>
  <si>
    <t>121</t>
  </si>
  <si>
    <t>7593320906R</t>
  </si>
  <si>
    <t>Prvky MS05 - Připojení jednotky MCI</t>
  </si>
  <si>
    <t>-2144614194</t>
  </si>
  <si>
    <t>122</t>
  </si>
  <si>
    <t>7593320909</t>
  </si>
  <si>
    <t>Prvky CT01 - Připojení jednotky CDU</t>
  </si>
  <si>
    <t>-968221585</t>
  </si>
  <si>
    <t>123</t>
  </si>
  <si>
    <t>7593320910</t>
  </si>
  <si>
    <t>Prvky CML3 - jednotka modemu</t>
  </si>
  <si>
    <t>-1956556567</t>
  </si>
  <si>
    <t>124</t>
  </si>
  <si>
    <t>7593320911</t>
  </si>
  <si>
    <t>Prvky CT32 - Připojovací díl jednotky CML3</t>
  </si>
  <si>
    <t>-635789236</t>
  </si>
  <si>
    <t>125</t>
  </si>
  <si>
    <t>7593320936</t>
  </si>
  <si>
    <t>Prvky BDI3 - jednotka 16 digitálních vstupů</t>
  </si>
  <si>
    <t>-1812966329</t>
  </si>
  <si>
    <t>126</t>
  </si>
  <si>
    <t>7593320939</t>
  </si>
  <si>
    <t>Prvky BDI - jednotka 16 digitálních vstupů</t>
  </si>
  <si>
    <t>1510115028</t>
  </si>
  <si>
    <t>127</t>
  </si>
  <si>
    <t>7593320942</t>
  </si>
  <si>
    <t>Prvky BT32 - připojovací díl pro funkční jednotku BDI3</t>
  </si>
  <si>
    <t>1233846214</t>
  </si>
  <si>
    <t>128</t>
  </si>
  <si>
    <t>7593320945</t>
  </si>
  <si>
    <t>Prvky BT02 - připojovací díl pro funkční jednotku BDI</t>
  </si>
  <si>
    <t>1461050446</t>
  </si>
  <si>
    <t>129</t>
  </si>
  <si>
    <t>7593320960</t>
  </si>
  <si>
    <t>Prvky Časová jednotka CAS1-A</t>
  </si>
  <si>
    <t>-705282470</t>
  </si>
  <si>
    <t>130</t>
  </si>
  <si>
    <t>7593320963</t>
  </si>
  <si>
    <t>Prvky Časová jednotka CAS1-B</t>
  </si>
  <si>
    <t>1802562368</t>
  </si>
  <si>
    <t>131</t>
  </si>
  <si>
    <t>7593320966</t>
  </si>
  <si>
    <t>Prvky Časová jednotka CAS1-T</t>
  </si>
  <si>
    <t>-944406196</t>
  </si>
  <si>
    <t>132</t>
  </si>
  <si>
    <t>7593320567</t>
  </si>
  <si>
    <t>Prvky Kazeta TEDIS9 v provedení 19"eurocard</t>
  </si>
  <si>
    <t>1400804035</t>
  </si>
  <si>
    <t>133</t>
  </si>
  <si>
    <t>7593320570</t>
  </si>
  <si>
    <t>Prvky Kazeta TEDIS15 v provedení 19"eurocard</t>
  </si>
  <si>
    <t>-757389253</t>
  </si>
  <si>
    <t>134</t>
  </si>
  <si>
    <t>7593320573</t>
  </si>
  <si>
    <t>Prvky Kazeta TEDIS21 v provedení 19"eurocard</t>
  </si>
  <si>
    <t>-569456431</t>
  </si>
  <si>
    <t>135</t>
  </si>
  <si>
    <t>7593320693</t>
  </si>
  <si>
    <t>Prvky Panel 3 patrový pro 2 x kazeta TEDIS19",FISCHER</t>
  </si>
  <si>
    <t>-1389882514</t>
  </si>
  <si>
    <t>136</t>
  </si>
  <si>
    <t>7593320699</t>
  </si>
  <si>
    <t>Prvky Panel 2.patrový pro kazetu TEDIS19",FISCHER</t>
  </si>
  <si>
    <t>-1953454766</t>
  </si>
  <si>
    <t>137</t>
  </si>
  <si>
    <t>7593320765</t>
  </si>
  <si>
    <t>Prvky Kazeta MD308D</t>
  </si>
  <si>
    <t>1721028445</t>
  </si>
  <si>
    <t>138</t>
  </si>
  <si>
    <t>7593320768</t>
  </si>
  <si>
    <t>Prvky Kazeta MD312</t>
  </si>
  <si>
    <t>1412709303</t>
  </si>
  <si>
    <t>139</t>
  </si>
  <si>
    <t>7593320771</t>
  </si>
  <si>
    <t>Prvky Kazeta MD316</t>
  </si>
  <si>
    <t>1814939721</t>
  </si>
  <si>
    <t>140</t>
  </si>
  <si>
    <t>7593320774</t>
  </si>
  <si>
    <t>Prvky Kazeta MD328</t>
  </si>
  <si>
    <t>729197209</t>
  </si>
  <si>
    <t>141</t>
  </si>
  <si>
    <t>7593320777</t>
  </si>
  <si>
    <t>Prvky Kazeta MD002</t>
  </si>
  <si>
    <t>1490396556</t>
  </si>
  <si>
    <t>142</t>
  </si>
  <si>
    <t>7593320780</t>
  </si>
  <si>
    <t>Prvky Kazeta MD005</t>
  </si>
  <si>
    <t>-248315394</t>
  </si>
  <si>
    <t>143</t>
  </si>
  <si>
    <t>7593320783</t>
  </si>
  <si>
    <t>Prvky Kazeta MD008</t>
  </si>
  <si>
    <t>1123338333</t>
  </si>
  <si>
    <t>144</t>
  </si>
  <si>
    <t>7593320786</t>
  </si>
  <si>
    <t>Prvky Kazeta MD012</t>
  </si>
  <si>
    <t>-1735347489</t>
  </si>
  <si>
    <t>145</t>
  </si>
  <si>
    <t>7593320789</t>
  </si>
  <si>
    <t>Prvky Kazeta MD016</t>
  </si>
  <si>
    <t>2129707926</t>
  </si>
  <si>
    <t>146</t>
  </si>
  <si>
    <t>7593320792</t>
  </si>
  <si>
    <t>Prvky Kazeta MD028</t>
  </si>
  <si>
    <t>-200705379</t>
  </si>
  <si>
    <t>147</t>
  </si>
  <si>
    <t>7593320405</t>
  </si>
  <si>
    <t>Prvky Kazeta snížená 119 (CV755125008B)</t>
  </si>
  <si>
    <t>1505887464</t>
  </si>
  <si>
    <t>148</t>
  </si>
  <si>
    <t>7593320574</t>
  </si>
  <si>
    <t>Prvky Kazeta TD328</t>
  </si>
  <si>
    <t>-1841409632</t>
  </si>
  <si>
    <t>149</t>
  </si>
  <si>
    <t>7593320575</t>
  </si>
  <si>
    <t>Prvky Montážní sada 1patrová 133 mm pro kazetu TD</t>
  </si>
  <si>
    <t>128350523</t>
  </si>
  <si>
    <t>150</t>
  </si>
  <si>
    <t>7593320972</t>
  </si>
  <si>
    <t>Prvky Kazeta FAK10</t>
  </si>
  <si>
    <t>-1346134944</t>
  </si>
  <si>
    <t>151</t>
  </si>
  <si>
    <t>7593320975</t>
  </si>
  <si>
    <t>Prvky Kazeta FAK28</t>
  </si>
  <si>
    <t>-1506326308</t>
  </si>
  <si>
    <t>152</t>
  </si>
  <si>
    <t>7593320978</t>
  </si>
  <si>
    <t>Prvky Kazeta FAK46</t>
  </si>
  <si>
    <t>1007221806</t>
  </si>
  <si>
    <t>153</t>
  </si>
  <si>
    <t>7593320981R</t>
  </si>
  <si>
    <t>Prvky Kazeta FISCHER 16TE</t>
  </si>
  <si>
    <t>1828300937</t>
  </si>
  <si>
    <t>154</t>
  </si>
  <si>
    <t>7593320984</t>
  </si>
  <si>
    <t>Prvky Kazeta FISCHER 84TE</t>
  </si>
  <si>
    <t>1426889024</t>
  </si>
  <si>
    <t>155</t>
  </si>
  <si>
    <t>7593320993</t>
  </si>
  <si>
    <t>Prvky RDN1H F - reléová deska návěstidel hlavních</t>
  </si>
  <si>
    <t>-44171238</t>
  </si>
  <si>
    <t>156</t>
  </si>
  <si>
    <t>7593320996</t>
  </si>
  <si>
    <t>Prvky RDN1H T - reléová deska návěstidel hlavních</t>
  </si>
  <si>
    <t>1320143505</t>
  </si>
  <si>
    <t>157</t>
  </si>
  <si>
    <t>7593320999</t>
  </si>
  <si>
    <t>Prvky RDN1S F - reléová deska návěstidel seřaďovacích</t>
  </si>
  <si>
    <t>2065543325</t>
  </si>
  <si>
    <t>158</t>
  </si>
  <si>
    <t>7593321002</t>
  </si>
  <si>
    <t>Prvky RDN1S T - reléová deska návěstidel seřaďovacích</t>
  </si>
  <si>
    <t>-1578002736</t>
  </si>
  <si>
    <t>159</t>
  </si>
  <si>
    <t>7593320543</t>
  </si>
  <si>
    <t>Prvky Jednotka časová jednoduchá (HM0404129990512)</t>
  </si>
  <si>
    <t>877481055</t>
  </si>
  <si>
    <t>160</t>
  </si>
  <si>
    <t>7593320546</t>
  </si>
  <si>
    <t>Prvky Jednotka časová dvojitá (HM0404129990513)</t>
  </si>
  <si>
    <t>169365288</t>
  </si>
  <si>
    <t>161</t>
  </si>
  <si>
    <t>7593320609R</t>
  </si>
  <si>
    <t>Prvky LPO2 5F - Nízkopříkonový optočlen</t>
  </si>
  <si>
    <t>231400610</t>
  </si>
  <si>
    <t>162</t>
  </si>
  <si>
    <t>7593320612R</t>
  </si>
  <si>
    <t>Prvky LPO2 5T - Nízkopříkonový optočlen</t>
  </si>
  <si>
    <t>1237199773</t>
  </si>
  <si>
    <t>163</t>
  </si>
  <si>
    <t>7593320615R</t>
  </si>
  <si>
    <t>Prvky LPO2 15F - Nízkopříkonový optočlen</t>
  </si>
  <si>
    <t>-1042955333</t>
  </si>
  <si>
    <t>164</t>
  </si>
  <si>
    <t>7593320618R</t>
  </si>
  <si>
    <t>Prvky LPO2 15T - Nízkopříkonový optočlen</t>
  </si>
  <si>
    <t>1973284339</t>
  </si>
  <si>
    <t>165</t>
  </si>
  <si>
    <t>7593320621R</t>
  </si>
  <si>
    <t>Prvky LPO2 200F - Nízkopříkonový optočlen</t>
  </si>
  <si>
    <t>1674382286</t>
  </si>
  <si>
    <t>166</t>
  </si>
  <si>
    <t>7593320624R</t>
  </si>
  <si>
    <t>Prvky LPO2 200T - Nízkopříkonový optočlen</t>
  </si>
  <si>
    <t>-1457094648</t>
  </si>
  <si>
    <t>167</t>
  </si>
  <si>
    <t>7593320711</t>
  </si>
  <si>
    <t>Prvky Záslepka 4HPF pro jedno pole kazety FAK</t>
  </si>
  <si>
    <t>1141493861</t>
  </si>
  <si>
    <t>168</t>
  </si>
  <si>
    <t>7593320714</t>
  </si>
  <si>
    <t>Prvky Záslepka 4HPT pro jedno pole kazety TEDIS</t>
  </si>
  <si>
    <t>1593266085</t>
  </si>
  <si>
    <t>169</t>
  </si>
  <si>
    <t>7593320723</t>
  </si>
  <si>
    <t>Prvky Záslepka 8HPF pro dvě pole kazety FAK</t>
  </si>
  <si>
    <t>791282829</t>
  </si>
  <si>
    <t>170</t>
  </si>
  <si>
    <t>7593320726</t>
  </si>
  <si>
    <t>Prvky Záslepka 8HPT pro dvě pole kazety TEDIS</t>
  </si>
  <si>
    <t>-2090461308</t>
  </si>
  <si>
    <t>171</t>
  </si>
  <si>
    <t>7593320729</t>
  </si>
  <si>
    <t>Prvky Záslepka 12HPF pro tři pole kazety FAK</t>
  </si>
  <si>
    <t>-1459384616</t>
  </si>
  <si>
    <t>172</t>
  </si>
  <si>
    <t>7593320732</t>
  </si>
  <si>
    <t>Prvky Záslepka 12HPT pro tři pole kazety TEDIS</t>
  </si>
  <si>
    <t>2011742321</t>
  </si>
  <si>
    <t>173</t>
  </si>
  <si>
    <t>7593320735</t>
  </si>
  <si>
    <t>Prvky Záslepka 14HPF pozice časové jednotky pro tři a půl pole kazety FAK</t>
  </si>
  <si>
    <t>-893475553</t>
  </si>
  <si>
    <t>174</t>
  </si>
  <si>
    <t>7593320741</t>
  </si>
  <si>
    <t>Prvky Záslepka 16HPF pro čtyři pole kazety FAK</t>
  </si>
  <si>
    <t>1413214920</t>
  </si>
  <si>
    <t>175</t>
  </si>
  <si>
    <t>7593320744</t>
  </si>
  <si>
    <t>Prvky Záslepka 16HPT pro čtyři pole kazety TEDIS</t>
  </si>
  <si>
    <t>-1083684517</t>
  </si>
  <si>
    <t>176</t>
  </si>
  <si>
    <t>7593320912</t>
  </si>
  <si>
    <t>Prvky 5HP3 Záslepka pro jedno pole a výšku 133 mm kazety MEDIS</t>
  </si>
  <si>
    <t>-2109460650</t>
  </si>
  <si>
    <t>177</t>
  </si>
  <si>
    <t>7593320915</t>
  </si>
  <si>
    <t>Prvky 7HP3 Záslepka pro jedno a půl pole a výšku 133 mm kazety MEDIS</t>
  </si>
  <si>
    <t>-944703102</t>
  </si>
  <si>
    <t>178</t>
  </si>
  <si>
    <t>7593320918</t>
  </si>
  <si>
    <t>Prvky 10HP3 Záslepka pro dvě pole a výšku 133 mm kazety MEDIS</t>
  </si>
  <si>
    <t>-1525302867</t>
  </si>
  <si>
    <t>179</t>
  </si>
  <si>
    <t>7593320921</t>
  </si>
  <si>
    <t>Prvky 15HP3 Záslepka pro tři pole a výšku 133 mm kazety MEDIS</t>
  </si>
  <si>
    <t>-1747097536</t>
  </si>
  <si>
    <t>180</t>
  </si>
  <si>
    <t>7593320924</t>
  </si>
  <si>
    <t>Prvky 20HP3 Záslepka pro čtyři pole a výšku 133 mm kazety MEDIS</t>
  </si>
  <si>
    <t>1691737138</t>
  </si>
  <si>
    <t>181</t>
  </si>
  <si>
    <t>7593320927</t>
  </si>
  <si>
    <t>Prvky 25HP3 Záslepka pro pět polí a výšku 133 mm kazety MEDIS</t>
  </si>
  <si>
    <t>-1287412106</t>
  </si>
  <si>
    <t>182</t>
  </si>
  <si>
    <t>7593320930</t>
  </si>
  <si>
    <t>Prvky OPC1 - přepěťová ochrana komunikační linky</t>
  </si>
  <si>
    <t>472375413</t>
  </si>
  <si>
    <t>183</t>
  </si>
  <si>
    <t>7593320948</t>
  </si>
  <si>
    <t>Prvky RKS - Modul přepínače jader REMOTE</t>
  </si>
  <si>
    <t>484896302</t>
  </si>
  <si>
    <t>184</t>
  </si>
  <si>
    <t>7593320987</t>
  </si>
  <si>
    <t>Prvky CSR1 F - Proudový senzor s odporem</t>
  </si>
  <si>
    <t>1398498628</t>
  </si>
  <si>
    <t>185</t>
  </si>
  <si>
    <t>7593320990</t>
  </si>
  <si>
    <t>Prvky CSR1 T - Proudový senzor s odporem</t>
  </si>
  <si>
    <t>1195773198</t>
  </si>
  <si>
    <t>186</t>
  </si>
  <si>
    <t>7591130090</t>
  </si>
  <si>
    <t>Samovratné výhybky Samovratný přestavník SP-03 - pravý</t>
  </si>
  <si>
    <t>1106558960</t>
  </si>
  <si>
    <t>187</t>
  </si>
  <si>
    <t>7591130100</t>
  </si>
  <si>
    <t>Samovratné výhybky Samovratný přestavník SP-03 - levý</t>
  </si>
  <si>
    <t>722574672</t>
  </si>
  <si>
    <t>188</t>
  </si>
  <si>
    <t>7593310230</t>
  </si>
  <si>
    <t>Konstrukční díly Panel 2.patrový 120 mm pro TEDIS + MD308</t>
  </si>
  <si>
    <t>474320312</t>
  </si>
  <si>
    <t>189</t>
  </si>
  <si>
    <t>7593310650R</t>
  </si>
  <si>
    <t>Konstrukční díly Sestava pro upevnění stanice TEDIS 19" do skříně VUD</t>
  </si>
  <si>
    <t>1387451199</t>
  </si>
  <si>
    <t>190</t>
  </si>
  <si>
    <t>7592500090</t>
  </si>
  <si>
    <t>Diagnostická zařízení Záznamové MEDIS</t>
  </si>
  <si>
    <t>1873647583</t>
  </si>
  <si>
    <t>191</t>
  </si>
  <si>
    <t>7593310240</t>
  </si>
  <si>
    <t>Konstrukční díly Panel 2.patrový 120 mm pro ústřednu MEDIS MD308</t>
  </si>
  <si>
    <t>-1915054422</t>
  </si>
  <si>
    <t>192</t>
  </si>
  <si>
    <t>7593310260</t>
  </si>
  <si>
    <t>Konstrukční díly Panel 2.patrový 120 mm pro ústřednu MEDIS MD312</t>
  </si>
  <si>
    <t>-1248407781</t>
  </si>
  <si>
    <t>193</t>
  </si>
  <si>
    <t>7593310270</t>
  </si>
  <si>
    <t>Konstrukční díly Panel 2.patrový 120 mm pro ústřednu MEDIS MD316</t>
  </si>
  <si>
    <t>-577271531</t>
  </si>
  <si>
    <t>194</t>
  </si>
  <si>
    <t>7593310290</t>
  </si>
  <si>
    <t>Konstrukční díly Panel 2.patrový 120 mm pro ústřednu MEDIS MD328</t>
  </si>
  <si>
    <t>-1564515495</t>
  </si>
  <si>
    <t>195</t>
  </si>
  <si>
    <t>7593310300</t>
  </si>
  <si>
    <t>Konstrukční díly Panel 2.patrový 133 mm pro ústřednu MEDIS MD316</t>
  </si>
  <si>
    <t>530367132</t>
  </si>
  <si>
    <t>196</t>
  </si>
  <si>
    <t>7593310310</t>
  </si>
  <si>
    <t>Konstrukční díly Panel 2.patrový 133 mm pro ústřednu MEDIS MD328</t>
  </si>
  <si>
    <t>-1424253716</t>
  </si>
  <si>
    <t>197</t>
  </si>
  <si>
    <t>7592500030</t>
  </si>
  <si>
    <t>Diagnostická zařízení Přenosové B-GSM S</t>
  </si>
  <si>
    <t>2016498131</t>
  </si>
  <si>
    <t>198</t>
  </si>
  <si>
    <t>7593320294</t>
  </si>
  <si>
    <t>Prvky Jednotka diagnostiky (CV728405008B)</t>
  </si>
  <si>
    <t>1920827697</t>
  </si>
  <si>
    <t>199</t>
  </si>
  <si>
    <t>7593330040</t>
  </si>
  <si>
    <t>Výměnné díly Relé NMŠ 1-2000 (HM0404221990407)</t>
  </si>
  <si>
    <t>-443281449</t>
  </si>
  <si>
    <t>200</t>
  </si>
  <si>
    <t>7592500040R</t>
  </si>
  <si>
    <t>Diagnostická zařízení Záznamové B2000-02 digitální vstupy</t>
  </si>
  <si>
    <t>-479990682</t>
  </si>
  <si>
    <t>201</t>
  </si>
  <si>
    <t>7592500050R</t>
  </si>
  <si>
    <t>Diagnostická zařízení Záznamové B2000-12 dig. a analog. vstupy</t>
  </si>
  <si>
    <t>855013726</t>
  </si>
  <si>
    <t>202</t>
  </si>
  <si>
    <t>7593320933R</t>
  </si>
  <si>
    <t>Prvky Modul připevňovací B2000-PM</t>
  </si>
  <si>
    <t>519011897</t>
  </si>
  <si>
    <t>203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</si>
  <si>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</si>
  <si>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…</t>
  </si>
  <si>
    <t>-866159815</t>
  </si>
  <si>
    <t>Poznámka k položce:_x000d_
Srovnatelný příklad : Remote 98</t>
  </si>
  <si>
    <t>204</t>
  </si>
  <si>
    <t>7498101760</t>
  </si>
  <si>
    <t>DŘT, SKŘ technologie DŘT a SKŘ skříně pro automatizaci Průmyslové počítače Periférie LCD monitor s full HD rozlišením 1920x1080, vstupem HDMI, DVI, IPS panel s LED podsvícením, 24"</t>
  </si>
  <si>
    <t>1601852402</t>
  </si>
  <si>
    <t>205</t>
  </si>
  <si>
    <t>7498200100</t>
  </si>
  <si>
    <t>ED řídící pracoviště ED řídící pracoviště Servery a klientská PC včetně příslušenství RACK PC 19" řady SIMATIC, Core I7, 16 GB DDR3, Win 7 Ult 64,Gbit La, USB, COM, audio, DVI, display port, redundant nap. 230V, IPC547D</t>
  </si>
  <si>
    <t>700507162</t>
  </si>
  <si>
    <t>206</t>
  </si>
  <si>
    <t>7498101770</t>
  </si>
  <si>
    <t>DŘT, SKŘ technologie DŘT a SKŘ skříně pro automatizaci Průmyslové počítače Periférie Klávesnice provedení pro montáž do 19" Rack skříně</t>
  </si>
  <si>
    <t>-801388038</t>
  </si>
  <si>
    <t>207</t>
  </si>
  <si>
    <t>7498101700</t>
  </si>
  <si>
    <t>DŘT, SKŘ technologie DŘT a SKŘ skříně pro automatizaci Průmyslové počítače Klasické rozložení (PC, monitor a vstupní zařízení zvlášť) Průmyslové řídící PC - Řídící průmyslové PC umístěné v kompaktní odolné plechové šasí vybavené prachovým filtrem …</t>
  </si>
  <si>
    <t>-1833121850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</si>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</sst>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34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VZ65423014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diagnostických zařízení v obvodu OŘ Plzeň 2023/2024 - oblast CBE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8. 2. 2023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30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49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28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32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50</v>
      </c>
      <c r="D52" s="84"/>
      <c r="E52" s="84"/>
      <c r="F52" s="84"/>
      <c r="G52" s="84"/>
      <c r="H52" s="85"/>
      <c r="I52" s="86" t="s">
        <v>51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52</v>
      </c>
      <c r="AH52" s="84"/>
      <c r="AI52" s="84"/>
      <c r="AJ52" s="84"/>
      <c r="AK52" s="84"/>
      <c r="AL52" s="84"/>
      <c r="AM52" s="84"/>
      <c r="AN52" s="86" t="s">
        <v>53</v>
      </c>
      <c r="AO52" s="84"/>
      <c r="AP52" s="84"/>
      <c r="AQ52" s="88" t="s">
        <v>54</v>
      </c>
      <c r="AR52" s="41"/>
      <c r="AS52" s="89" t="s">
        <v>55</v>
      </c>
      <c r="AT52" s="90" t="s">
        <v>56</v>
      </c>
      <c r="AU52" s="90" t="s">
        <v>57</v>
      </c>
      <c r="AV52" s="90" t="s">
        <v>58</v>
      </c>
      <c r="AW52" s="90" t="s">
        <v>59</v>
      </c>
      <c r="AX52" s="90" t="s">
        <v>60</v>
      </c>
      <c r="AY52" s="90" t="s">
        <v>61</v>
      </c>
      <c r="AZ52" s="90" t="s">
        <v>62</v>
      </c>
      <c r="BA52" s="90" t="s">
        <v>63</v>
      </c>
      <c r="BB52" s="90" t="s">
        <v>64</v>
      </c>
      <c r="BC52" s="90" t="s">
        <v>65</v>
      </c>
      <c r="BD52" s="91" t="s">
        <v>66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67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68</v>
      </c>
      <c r="BT54" s="106" t="s">
        <v>69</v>
      </c>
      <c r="BV54" s="106" t="s">
        <v>70</v>
      </c>
      <c r="BW54" s="106" t="s">
        <v>5</v>
      </c>
      <c r="BX54" s="106" t="s">
        <v>71</v>
      </c>
      <c r="CL54" s="106" t="s">
        <v>19</v>
      </c>
    </row>
    <row r="55" s="7" customFormat="1" ht="24.75" customHeight="1">
      <c r="A55" s="107" t="s">
        <v>72</v>
      </c>
      <c r="B55" s="108"/>
      <c r="C55" s="109"/>
      <c r="D55" s="110" t="s">
        <v>14</v>
      </c>
      <c r="E55" s="110"/>
      <c r="F55" s="110"/>
      <c r="G55" s="110"/>
      <c r="H55" s="110"/>
      <c r="I55" s="111"/>
      <c r="J55" s="110" t="s">
        <v>17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'VZ65423014 - Oprava diagn...'!J28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73</v>
      </c>
      <c r="AR55" s="114"/>
      <c r="AS55" s="115">
        <v>0</v>
      </c>
      <c r="AT55" s="116">
        <f>ROUND(SUM(AV55:AW55),2)</f>
        <v>0</v>
      </c>
      <c r="AU55" s="117">
        <f>'VZ65423014 - Oprava diagn...'!P75</f>
        <v>0</v>
      </c>
      <c r="AV55" s="116">
        <f>'VZ65423014 - Oprava diagn...'!J31</f>
        <v>0</v>
      </c>
      <c r="AW55" s="116">
        <f>'VZ65423014 - Oprava diagn...'!J32</f>
        <v>0</v>
      </c>
      <c r="AX55" s="116">
        <f>'VZ65423014 - Oprava diagn...'!J33</f>
        <v>0</v>
      </c>
      <c r="AY55" s="116">
        <f>'VZ65423014 - Oprava diagn...'!J34</f>
        <v>0</v>
      </c>
      <c r="AZ55" s="116">
        <f>'VZ65423014 - Oprava diagn...'!F31</f>
        <v>0</v>
      </c>
      <c r="BA55" s="116">
        <f>'VZ65423014 - Oprava diagn...'!F32</f>
        <v>0</v>
      </c>
      <c r="BB55" s="116">
        <f>'VZ65423014 - Oprava diagn...'!F33</f>
        <v>0</v>
      </c>
      <c r="BC55" s="116">
        <f>'VZ65423014 - Oprava diagn...'!F34</f>
        <v>0</v>
      </c>
      <c r="BD55" s="118">
        <f>'VZ65423014 - Oprava diagn...'!F35</f>
        <v>0</v>
      </c>
      <c r="BE55" s="7"/>
      <c r="BT55" s="119" t="s">
        <v>74</v>
      </c>
      <c r="BU55" s="119" t="s">
        <v>75</v>
      </c>
      <c r="BV55" s="119" t="s">
        <v>70</v>
      </c>
      <c r="BW55" s="119" t="s">
        <v>5</v>
      </c>
      <c r="BX55" s="119" t="s">
        <v>71</v>
      </c>
      <c r="CL55" s="119" t="s">
        <v>19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e9SeQw7ZfLiT/WP7TXsm+OHNm8izneSCSG1+QFLR8I304ar2CZnwuFPZqeHMRQmwsVGSlVjBrLbm1FyHzzizJQ==" hashValue="vPtS4jr7wJ7GZWPzPK8yylSyRJFfR7fgS0J57lRHLS8Q92QoseMTY6s/wlTDeBhplrqfXov5MTl3jhjE5kVHY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VZ65423014 - Oprava diag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7"/>
      <c r="AT3" s="14" t="s">
        <v>76</v>
      </c>
    </row>
    <row r="4" s="1" customFormat="1" ht="24.96" customHeight="1">
      <c r="B4" s="17"/>
      <c r="D4" s="122" t="s">
        <v>77</v>
      </c>
      <c r="L4" s="17"/>
      <c r="M4" s="123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24" t="s">
        <v>16</v>
      </c>
      <c r="E6" s="35"/>
      <c r="F6" s="35"/>
      <c r="G6" s="35"/>
      <c r="H6" s="35"/>
      <c r="I6" s="35"/>
      <c r="J6" s="35"/>
      <c r="K6" s="35"/>
      <c r="L6" s="12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26" t="s">
        <v>17</v>
      </c>
      <c r="F7" s="35"/>
      <c r="G7" s="35"/>
      <c r="H7" s="35"/>
      <c r="I7" s="35"/>
      <c r="J7" s="35"/>
      <c r="K7" s="35"/>
      <c r="L7" s="12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12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24" t="s">
        <v>18</v>
      </c>
      <c r="E9" s="35"/>
      <c r="F9" s="127" t="s">
        <v>19</v>
      </c>
      <c r="G9" s="35"/>
      <c r="H9" s="35"/>
      <c r="I9" s="124" t="s">
        <v>20</v>
      </c>
      <c r="J9" s="127" t="s">
        <v>19</v>
      </c>
      <c r="K9" s="35"/>
      <c r="L9" s="12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24" t="s">
        <v>21</v>
      </c>
      <c r="E10" s="35"/>
      <c r="F10" s="127" t="s">
        <v>22</v>
      </c>
      <c r="G10" s="35"/>
      <c r="H10" s="35"/>
      <c r="I10" s="124" t="s">
        <v>23</v>
      </c>
      <c r="J10" s="128" t="str">
        <f>'Rekapitulace stavby'!AN8</f>
        <v>8. 2. 2023</v>
      </c>
      <c r="K10" s="35"/>
      <c r="L10" s="12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12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4" t="s">
        <v>25</v>
      </c>
      <c r="E12" s="35"/>
      <c r="F12" s="35"/>
      <c r="G12" s="35"/>
      <c r="H12" s="35"/>
      <c r="I12" s="124" t="s">
        <v>26</v>
      </c>
      <c r="J12" s="127" t="str">
        <f>IF('Rekapitulace stavby'!AN10="","",'Rekapitulace stavby'!AN10)</f>
        <v/>
      </c>
      <c r="K12" s="35"/>
      <c r="L12" s="12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27" t="str">
        <f>IF('Rekapitulace stavby'!E11="","",'Rekapitulace stavby'!E11)</f>
        <v xml:space="preserve"> </v>
      </c>
      <c r="F13" s="35"/>
      <c r="G13" s="35"/>
      <c r="H13" s="35"/>
      <c r="I13" s="124" t="s">
        <v>27</v>
      </c>
      <c r="J13" s="127" t="str">
        <f>IF('Rekapitulace stavby'!AN11="","",'Rekapitulace stavby'!AN11)</f>
        <v/>
      </c>
      <c r="K13" s="35"/>
      <c r="L13" s="12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12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24" t="s">
        <v>28</v>
      </c>
      <c r="E15" s="35"/>
      <c r="F15" s="35"/>
      <c r="G15" s="35"/>
      <c r="H15" s="35"/>
      <c r="I15" s="124" t="s">
        <v>26</v>
      </c>
      <c r="J15" s="30" t="str">
        <f>'Rekapitulace stavby'!AN13</f>
        <v>Vyplň údaj</v>
      </c>
      <c r="K15" s="35"/>
      <c r="L15" s="12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27"/>
      <c r="G16" s="127"/>
      <c r="H16" s="127"/>
      <c r="I16" s="124" t="s">
        <v>27</v>
      </c>
      <c r="J16" s="30" t="str">
        <f>'Rekapitulace stavby'!AN14</f>
        <v>Vyplň údaj</v>
      </c>
      <c r="K16" s="35"/>
      <c r="L16" s="12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12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24" t="s">
        <v>30</v>
      </c>
      <c r="E18" s="35"/>
      <c r="F18" s="35"/>
      <c r="G18" s="35"/>
      <c r="H18" s="35"/>
      <c r="I18" s="124" t="s">
        <v>26</v>
      </c>
      <c r="J18" s="127" t="str">
        <f>IF('Rekapitulace stavby'!AN16="","",'Rekapitulace stavby'!AN16)</f>
        <v/>
      </c>
      <c r="K18" s="35"/>
      <c r="L18" s="12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27" t="str">
        <f>IF('Rekapitulace stavby'!E17="","",'Rekapitulace stavby'!E17)</f>
        <v xml:space="preserve"> </v>
      </c>
      <c r="F19" s="35"/>
      <c r="G19" s="35"/>
      <c r="H19" s="35"/>
      <c r="I19" s="124" t="s">
        <v>27</v>
      </c>
      <c r="J19" s="127" t="str">
        <f>IF('Rekapitulace stavby'!AN17="","",'Rekapitulace stavby'!AN17)</f>
        <v/>
      </c>
      <c r="K19" s="35"/>
      <c r="L19" s="12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12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24" t="s">
        <v>32</v>
      </c>
      <c r="E21" s="35"/>
      <c r="F21" s="35"/>
      <c r="G21" s="35"/>
      <c r="H21" s="35"/>
      <c r="I21" s="124" t="s">
        <v>26</v>
      </c>
      <c r="J21" s="127" t="str">
        <f>IF('Rekapitulace stavby'!AN19="","",'Rekapitulace stavby'!AN19)</f>
        <v/>
      </c>
      <c r="K21" s="35"/>
      <c r="L21" s="12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27" t="str">
        <f>IF('Rekapitulace stavby'!E20="","",'Rekapitulace stavby'!E20)</f>
        <v xml:space="preserve"> </v>
      </c>
      <c r="F22" s="35"/>
      <c r="G22" s="35"/>
      <c r="H22" s="35"/>
      <c r="I22" s="124" t="s">
        <v>27</v>
      </c>
      <c r="J22" s="127" t="str">
        <f>IF('Rekapitulace stavby'!AN20="","",'Rekapitulace stavby'!AN20)</f>
        <v/>
      </c>
      <c r="K22" s="35"/>
      <c r="L22" s="12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12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24" t="s">
        <v>33</v>
      </c>
      <c r="E24" s="35"/>
      <c r="F24" s="35"/>
      <c r="G24" s="35"/>
      <c r="H24" s="35"/>
      <c r="I24" s="35"/>
      <c r="J24" s="35"/>
      <c r="K24" s="35"/>
      <c r="L24" s="12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47.25" customHeight="1">
      <c r="A25" s="129"/>
      <c r="B25" s="130"/>
      <c r="C25" s="129"/>
      <c r="D25" s="129"/>
      <c r="E25" s="131" t="s">
        <v>34</v>
      </c>
      <c r="F25" s="131"/>
      <c r="G25" s="131"/>
      <c r="H25" s="131"/>
      <c r="I25" s="129"/>
      <c r="J25" s="129"/>
      <c r="K25" s="129"/>
      <c r="L25" s="132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12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33"/>
      <c r="E27" s="133"/>
      <c r="F27" s="133"/>
      <c r="G27" s="133"/>
      <c r="H27" s="133"/>
      <c r="I27" s="133"/>
      <c r="J27" s="133"/>
      <c r="K27" s="133"/>
      <c r="L27" s="12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34" t="s">
        <v>35</v>
      </c>
      <c r="E28" s="35"/>
      <c r="F28" s="35"/>
      <c r="G28" s="35"/>
      <c r="H28" s="35"/>
      <c r="I28" s="35"/>
      <c r="J28" s="135">
        <f>ROUND(J75, 2)</f>
        <v>0</v>
      </c>
      <c r="K28" s="35"/>
      <c r="L28" s="12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3"/>
      <c r="E29" s="133"/>
      <c r="F29" s="133"/>
      <c r="G29" s="133"/>
      <c r="H29" s="133"/>
      <c r="I29" s="133"/>
      <c r="J29" s="133"/>
      <c r="K29" s="133"/>
      <c r="L29" s="12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36" t="s">
        <v>37</v>
      </c>
      <c r="G30" s="35"/>
      <c r="H30" s="35"/>
      <c r="I30" s="136" t="s">
        <v>36</v>
      </c>
      <c r="J30" s="136" t="s">
        <v>38</v>
      </c>
      <c r="K30" s="35"/>
      <c r="L30" s="12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37" t="s">
        <v>39</v>
      </c>
      <c r="E31" s="124" t="s">
        <v>40</v>
      </c>
      <c r="F31" s="138">
        <f>ROUND((SUM(BE75:BE287)),  2)</f>
        <v>0</v>
      </c>
      <c r="G31" s="35"/>
      <c r="H31" s="35"/>
      <c r="I31" s="139">
        <v>0.20999999999999999</v>
      </c>
      <c r="J31" s="138">
        <f>ROUND(((SUM(BE75:BE287))*I31),  2)</f>
        <v>0</v>
      </c>
      <c r="K31" s="35"/>
      <c r="L31" s="12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24" t="s">
        <v>41</v>
      </c>
      <c r="F32" s="138">
        <f>ROUND((SUM(BF75:BF287)),  2)</f>
        <v>0</v>
      </c>
      <c r="G32" s="35"/>
      <c r="H32" s="35"/>
      <c r="I32" s="139">
        <v>0.14999999999999999</v>
      </c>
      <c r="J32" s="138">
        <f>ROUND(((SUM(BF75:BF287))*I32),  2)</f>
        <v>0</v>
      </c>
      <c r="K32" s="35"/>
      <c r="L32" s="12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24" t="s">
        <v>42</v>
      </c>
      <c r="F33" s="138">
        <f>ROUND((SUM(BG75:BG287)),  2)</f>
        <v>0</v>
      </c>
      <c r="G33" s="35"/>
      <c r="H33" s="35"/>
      <c r="I33" s="139">
        <v>0.20999999999999999</v>
      </c>
      <c r="J33" s="138">
        <f>0</f>
        <v>0</v>
      </c>
      <c r="K33" s="35"/>
      <c r="L33" s="12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4" t="s">
        <v>43</v>
      </c>
      <c r="F34" s="138">
        <f>ROUND((SUM(BH75:BH287)),  2)</f>
        <v>0</v>
      </c>
      <c r="G34" s="35"/>
      <c r="H34" s="35"/>
      <c r="I34" s="139">
        <v>0.14999999999999999</v>
      </c>
      <c r="J34" s="138">
        <f>0</f>
        <v>0</v>
      </c>
      <c r="K34" s="35"/>
      <c r="L34" s="12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4" t="s">
        <v>44</v>
      </c>
      <c r="F35" s="138">
        <f>ROUND((SUM(BI75:BI287)),  2)</f>
        <v>0</v>
      </c>
      <c r="G35" s="35"/>
      <c r="H35" s="35"/>
      <c r="I35" s="139">
        <v>0</v>
      </c>
      <c r="J35" s="138">
        <f>0</f>
        <v>0</v>
      </c>
      <c r="K35" s="35"/>
      <c r="L35" s="12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12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0"/>
      <c r="D37" s="141" t="s">
        <v>45</v>
      </c>
      <c r="E37" s="142"/>
      <c r="F37" s="142"/>
      <c r="G37" s="143" t="s">
        <v>46</v>
      </c>
      <c r="H37" s="144" t="s">
        <v>47</v>
      </c>
      <c r="I37" s="142"/>
      <c r="J37" s="145">
        <f>SUM(J28:J35)</f>
        <v>0</v>
      </c>
      <c r="K37" s="146"/>
      <c r="L37" s="12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147"/>
      <c r="C38" s="148"/>
      <c r="D38" s="148"/>
      <c r="E38" s="148"/>
      <c r="F38" s="148"/>
      <c r="G38" s="148"/>
      <c r="H38" s="148"/>
      <c r="I38" s="148"/>
      <c r="J38" s="148"/>
      <c r="K38" s="148"/>
      <c r="L38" s="12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="2" customFormat="1" ht="6.96" customHeight="1">
      <c r="A42" s="35"/>
      <c r="B42" s="149"/>
      <c r="C42" s="150"/>
      <c r="D42" s="150"/>
      <c r="E42" s="150"/>
      <c r="F42" s="150"/>
      <c r="G42" s="150"/>
      <c r="H42" s="150"/>
      <c r="I42" s="150"/>
      <c r="J42" s="150"/>
      <c r="K42" s="150"/>
      <c r="L42" s="12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4.96" customHeight="1">
      <c r="A43" s="35"/>
      <c r="B43" s="36"/>
      <c r="C43" s="20" t="s">
        <v>78</v>
      </c>
      <c r="D43" s="37"/>
      <c r="E43" s="37"/>
      <c r="F43" s="37"/>
      <c r="G43" s="37"/>
      <c r="H43" s="37"/>
      <c r="I43" s="37"/>
      <c r="J43" s="37"/>
      <c r="K43" s="37"/>
      <c r="L43" s="12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6.96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2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12" customHeight="1">
      <c r="A45" s="35"/>
      <c r="B45" s="36"/>
      <c r="C45" s="29" t="s">
        <v>16</v>
      </c>
      <c r="D45" s="37"/>
      <c r="E45" s="37"/>
      <c r="F45" s="37"/>
      <c r="G45" s="37"/>
      <c r="H45" s="37"/>
      <c r="I45" s="37"/>
      <c r="J45" s="37"/>
      <c r="K45" s="37"/>
      <c r="L45" s="12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16.5" customHeight="1">
      <c r="A46" s="35"/>
      <c r="B46" s="36"/>
      <c r="C46" s="37"/>
      <c r="D46" s="37"/>
      <c r="E46" s="66" t="str">
        <f>E7</f>
        <v>Oprava diagnostických zařízení v obvodu OŘ Plzeň 2023/2024 - oblast CBE</v>
      </c>
      <c r="F46" s="37"/>
      <c r="G46" s="37"/>
      <c r="H46" s="37"/>
      <c r="I46" s="37"/>
      <c r="J46" s="37"/>
      <c r="K46" s="37"/>
      <c r="L46" s="12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6.96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2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2" customHeight="1">
      <c r="A48" s="35"/>
      <c r="B48" s="36"/>
      <c r="C48" s="29" t="s">
        <v>21</v>
      </c>
      <c r="D48" s="37"/>
      <c r="E48" s="37"/>
      <c r="F48" s="24" t="str">
        <f>F10</f>
        <v xml:space="preserve"> </v>
      </c>
      <c r="G48" s="37"/>
      <c r="H48" s="37"/>
      <c r="I48" s="29" t="s">
        <v>23</v>
      </c>
      <c r="J48" s="69" t="str">
        <f>IF(J10="","",J10)</f>
        <v>8. 2. 2023</v>
      </c>
      <c r="K48" s="37"/>
      <c r="L48" s="12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6.96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2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5.15" customHeight="1">
      <c r="A50" s="35"/>
      <c r="B50" s="36"/>
      <c r="C50" s="29" t="s">
        <v>25</v>
      </c>
      <c r="D50" s="37"/>
      <c r="E50" s="37"/>
      <c r="F50" s="24" t="str">
        <f>E13</f>
        <v xml:space="preserve"> </v>
      </c>
      <c r="G50" s="37"/>
      <c r="H50" s="37"/>
      <c r="I50" s="29" t="s">
        <v>30</v>
      </c>
      <c r="J50" s="33" t="str">
        <f>E19</f>
        <v xml:space="preserve"> </v>
      </c>
      <c r="K50" s="37"/>
      <c r="L50" s="12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15.15" customHeight="1">
      <c r="A51" s="35"/>
      <c r="B51" s="36"/>
      <c r="C51" s="29" t="s">
        <v>28</v>
      </c>
      <c r="D51" s="37"/>
      <c r="E51" s="37"/>
      <c r="F51" s="24" t="str">
        <f>IF(E16="","",E16)</f>
        <v>Vyplň údaj</v>
      </c>
      <c r="G51" s="37"/>
      <c r="H51" s="37"/>
      <c r="I51" s="29" t="s">
        <v>32</v>
      </c>
      <c r="J51" s="33" t="str">
        <f>E22</f>
        <v xml:space="preserve"> </v>
      </c>
      <c r="K51" s="37"/>
      <c r="L51" s="12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0.32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2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29.28" customHeight="1">
      <c r="A53" s="35"/>
      <c r="B53" s="36"/>
      <c r="C53" s="151" t="s">
        <v>79</v>
      </c>
      <c r="D53" s="152"/>
      <c r="E53" s="152"/>
      <c r="F53" s="152"/>
      <c r="G53" s="152"/>
      <c r="H53" s="152"/>
      <c r="I53" s="152"/>
      <c r="J53" s="153" t="s">
        <v>80</v>
      </c>
      <c r="K53" s="152"/>
      <c r="L53" s="12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0.32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2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2.8" customHeight="1">
      <c r="A55" s="35"/>
      <c r="B55" s="36"/>
      <c r="C55" s="154" t="s">
        <v>67</v>
      </c>
      <c r="D55" s="37"/>
      <c r="E55" s="37"/>
      <c r="F55" s="37"/>
      <c r="G55" s="37"/>
      <c r="H55" s="37"/>
      <c r="I55" s="37"/>
      <c r="J55" s="99">
        <f>J75</f>
        <v>0</v>
      </c>
      <c r="K55" s="37"/>
      <c r="L55" s="12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4" t="s">
        <v>81</v>
      </c>
    </row>
    <row r="56" s="9" customFormat="1" ht="24.96" customHeight="1">
      <c r="A56" s="9"/>
      <c r="B56" s="155"/>
      <c r="C56" s="156"/>
      <c r="D56" s="157" t="s">
        <v>82</v>
      </c>
      <c r="E56" s="158"/>
      <c r="F56" s="158"/>
      <c r="G56" s="158"/>
      <c r="H56" s="158"/>
      <c r="I56" s="158"/>
      <c r="J56" s="159">
        <f>J76</f>
        <v>0</v>
      </c>
      <c r="K56" s="156"/>
      <c r="L56" s="160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55"/>
      <c r="C57" s="156"/>
      <c r="D57" s="157" t="s">
        <v>83</v>
      </c>
      <c r="E57" s="158"/>
      <c r="F57" s="158"/>
      <c r="G57" s="158"/>
      <c r="H57" s="158"/>
      <c r="I57" s="158"/>
      <c r="J57" s="159">
        <f>J136</f>
        <v>0</v>
      </c>
      <c r="K57" s="156"/>
      <c r="L57" s="160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2" customFormat="1" ht="21.84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6.96" customHeight="1">
      <c r="A59" s="35"/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12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3" s="2" customFormat="1" ht="6.96" customHeight="1">
      <c r="A63" s="35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2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24.96" customHeight="1">
      <c r="A64" s="35"/>
      <c r="B64" s="36"/>
      <c r="C64" s="20" t="s">
        <v>84</v>
      </c>
      <c r="D64" s="37"/>
      <c r="E64" s="37"/>
      <c r="F64" s="37"/>
      <c r="G64" s="37"/>
      <c r="H64" s="37"/>
      <c r="I64" s="37"/>
      <c r="J64" s="37"/>
      <c r="K64" s="37"/>
      <c r="L64" s="12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2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12" customHeight="1">
      <c r="A66" s="35"/>
      <c r="B66" s="36"/>
      <c r="C66" s="29" t="s">
        <v>16</v>
      </c>
      <c r="D66" s="37"/>
      <c r="E66" s="37"/>
      <c r="F66" s="37"/>
      <c r="G66" s="37"/>
      <c r="H66" s="37"/>
      <c r="I66" s="37"/>
      <c r="J66" s="37"/>
      <c r="K66" s="37"/>
      <c r="L66" s="12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16.5" customHeight="1">
      <c r="A67" s="35"/>
      <c r="B67" s="36"/>
      <c r="C67" s="37"/>
      <c r="D67" s="37"/>
      <c r="E67" s="66" t="str">
        <f>E7</f>
        <v>Oprava diagnostických zařízení v obvodu OŘ Plzeň 2023/2024 - oblast CBE</v>
      </c>
      <c r="F67" s="37"/>
      <c r="G67" s="37"/>
      <c r="H67" s="37"/>
      <c r="I67" s="37"/>
      <c r="J67" s="37"/>
      <c r="K67" s="37"/>
      <c r="L67" s="12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2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21</v>
      </c>
      <c r="D69" s="37"/>
      <c r="E69" s="37"/>
      <c r="F69" s="24" t="str">
        <f>F10</f>
        <v xml:space="preserve"> </v>
      </c>
      <c r="G69" s="37"/>
      <c r="H69" s="37"/>
      <c r="I69" s="29" t="s">
        <v>23</v>
      </c>
      <c r="J69" s="69" t="str">
        <f>IF(J10="","",J10)</f>
        <v>8. 2. 2023</v>
      </c>
      <c r="K69" s="37"/>
      <c r="L69" s="12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2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5.15" customHeight="1">
      <c r="A71" s="35"/>
      <c r="B71" s="36"/>
      <c r="C71" s="29" t="s">
        <v>25</v>
      </c>
      <c r="D71" s="37"/>
      <c r="E71" s="37"/>
      <c r="F71" s="24" t="str">
        <f>E13</f>
        <v xml:space="preserve"> </v>
      </c>
      <c r="G71" s="37"/>
      <c r="H71" s="37"/>
      <c r="I71" s="29" t="s">
        <v>30</v>
      </c>
      <c r="J71" s="33" t="str">
        <f>E19</f>
        <v xml:space="preserve"> </v>
      </c>
      <c r="K71" s="37"/>
      <c r="L71" s="12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5.15" customHeight="1">
      <c r="A72" s="35"/>
      <c r="B72" s="36"/>
      <c r="C72" s="29" t="s">
        <v>28</v>
      </c>
      <c r="D72" s="37"/>
      <c r="E72" s="37"/>
      <c r="F72" s="24" t="str">
        <f>IF(E16="","",E16)</f>
        <v>Vyplň údaj</v>
      </c>
      <c r="G72" s="37"/>
      <c r="H72" s="37"/>
      <c r="I72" s="29" t="s">
        <v>32</v>
      </c>
      <c r="J72" s="33" t="str">
        <f>E22</f>
        <v xml:space="preserve"> </v>
      </c>
      <c r="K72" s="37"/>
      <c r="L72" s="12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0.32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2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0" customFormat="1" ht="29.28" customHeight="1">
      <c r="A74" s="161"/>
      <c r="B74" s="162"/>
      <c r="C74" s="163" t="s">
        <v>85</v>
      </c>
      <c r="D74" s="164" t="s">
        <v>54</v>
      </c>
      <c r="E74" s="164" t="s">
        <v>50</v>
      </c>
      <c r="F74" s="164" t="s">
        <v>51</v>
      </c>
      <c r="G74" s="164" t="s">
        <v>86</v>
      </c>
      <c r="H74" s="164" t="s">
        <v>87</v>
      </c>
      <c r="I74" s="164" t="s">
        <v>88</v>
      </c>
      <c r="J74" s="165" t="s">
        <v>80</v>
      </c>
      <c r="K74" s="166" t="s">
        <v>89</v>
      </c>
      <c r="L74" s="167"/>
      <c r="M74" s="89" t="s">
        <v>19</v>
      </c>
      <c r="N74" s="90" t="s">
        <v>39</v>
      </c>
      <c r="O74" s="90" t="s">
        <v>90</v>
      </c>
      <c r="P74" s="90" t="s">
        <v>91</v>
      </c>
      <c r="Q74" s="90" t="s">
        <v>92</v>
      </c>
      <c r="R74" s="90" t="s">
        <v>93</v>
      </c>
      <c r="S74" s="90" t="s">
        <v>94</v>
      </c>
      <c r="T74" s="91" t="s">
        <v>95</v>
      </c>
      <c r="U74" s="161"/>
      <c r="V74" s="161"/>
      <c r="W74" s="161"/>
      <c r="X74" s="161"/>
      <c r="Y74" s="161"/>
      <c r="Z74" s="161"/>
      <c r="AA74" s="161"/>
      <c r="AB74" s="161"/>
      <c r="AC74" s="161"/>
      <c r="AD74" s="161"/>
      <c r="AE74" s="161"/>
    </row>
    <row r="75" s="2" customFormat="1" ht="22.8" customHeight="1">
      <c r="A75" s="35"/>
      <c r="B75" s="36"/>
      <c r="C75" s="96" t="s">
        <v>96</v>
      </c>
      <c r="D75" s="37"/>
      <c r="E75" s="37"/>
      <c r="F75" s="37"/>
      <c r="G75" s="37"/>
      <c r="H75" s="37"/>
      <c r="I75" s="37"/>
      <c r="J75" s="168">
        <f>BK75</f>
        <v>0</v>
      </c>
      <c r="K75" s="37"/>
      <c r="L75" s="41"/>
      <c r="M75" s="92"/>
      <c r="N75" s="169"/>
      <c r="O75" s="93"/>
      <c r="P75" s="170">
        <f>P76+P136</f>
        <v>0</v>
      </c>
      <c r="Q75" s="93"/>
      <c r="R75" s="170">
        <f>R76+R136</f>
        <v>0</v>
      </c>
      <c r="S75" s="93"/>
      <c r="T75" s="171">
        <f>T76+T136</f>
        <v>0</v>
      </c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T75" s="14" t="s">
        <v>68</v>
      </c>
      <c r="AU75" s="14" t="s">
        <v>81</v>
      </c>
      <c r="BK75" s="172">
        <f>BK76+BK136</f>
        <v>0</v>
      </c>
    </row>
    <row r="76" s="11" customFormat="1" ht="25.92" customHeight="1">
      <c r="A76" s="11"/>
      <c r="B76" s="173"/>
      <c r="C76" s="174"/>
      <c r="D76" s="175" t="s">
        <v>68</v>
      </c>
      <c r="E76" s="176" t="s">
        <v>97</v>
      </c>
      <c r="F76" s="176" t="s">
        <v>98</v>
      </c>
      <c r="G76" s="174"/>
      <c r="H76" s="174"/>
      <c r="I76" s="177"/>
      <c r="J76" s="178">
        <f>BK76</f>
        <v>0</v>
      </c>
      <c r="K76" s="174"/>
      <c r="L76" s="179"/>
      <c r="M76" s="180"/>
      <c r="N76" s="181"/>
      <c r="O76" s="181"/>
      <c r="P76" s="182">
        <f>SUM(P77:P135)</f>
        <v>0</v>
      </c>
      <c r="Q76" s="181"/>
      <c r="R76" s="182">
        <f>SUM(R77:R135)</f>
        <v>0</v>
      </c>
      <c r="S76" s="181"/>
      <c r="T76" s="183">
        <f>SUM(T77:T135)</f>
        <v>0</v>
      </c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R76" s="184" t="s">
        <v>74</v>
      </c>
      <c r="AT76" s="185" t="s">
        <v>68</v>
      </c>
      <c r="AU76" s="185" t="s">
        <v>69</v>
      </c>
      <c r="AY76" s="184" t="s">
        <v>99</v>
      </c>
      <c r="BK76" s="186">
        <f>SUM(BK77:BK135)</f>
        <v>0</v>
      </c>
    </row>
    <row r="77" s="2" customFormat="1" ht="16.5" customHeight="1">
      <c r="A77" s="35"/>
      <c r="B77" s="36"/>
      <c r="C77" s="187" t="s">
        <v>74</v>
      </c>
      <c r="D77" s="187" t="s">
        <v>100</v>
      </c>
      <c r="E77" s="188" t="s">
        <v>101</v>
      </c>
      <c r="F77" s="189" t="s">
        <v>102</v>
      </c>
      <c r="G77" s="190" t="s">
        <v>103</v>
      </c>
      <c r="H77" s="191">
        <v>1</v>
      </c>
      <c r="I77" s="192"/>
      <c r="J77" s="193">
        <f>ROUND(I77*H77,2)</f>
        <v>0</v>
      </c>
      <c r="K77" s="194"/>
      <c r="L77" s="41"/>
      <c r="M77" s="195" t="s">
        <v>19</v>
      </c>
      <c r="N77" s="196" t="s">
        <v>40</v>
      </c>
      <c r="O77" s="81"/>
      <c r="P77" s="197">
        <f>O77*H77</f>
        <v>0</v>
      </c>
      <c r="Q77" s="197">
        <v>0</v>
      </c>
      <c r="R77" s="197">
        <f>Q77*H77</f>
        <v>0</v>
      </c>
      <c r="S77" s="197">
        <v>0</v>
      </c>
      <c r="T77" s="198">
        <f>S77*H77</f>
        <v>0</v>
      </c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R77" s="199" t="s">
        <v>104</v>
      </c>
      <c r="AT77" s="199" t="s">
        <v>100</v>
      </c>
      <c r="AU77" s="199" t="s">
        <v>74</v>
      </c>
      <c r="AY77" s="14" t="s">
        <v>99</v>
      </c>
      <c r="BE77" s="200">
        <f>IF(N77="základní",J77,0)</f>
        <v>0</v>
      </c>
      <c r="BF77" s="200">
        <f>IF(N77="snížená",J77,0)</f>
        <v>0</v>
      </c>
      <c r="BG77" s="200">
        <f>IF(N77="zákl. přenesená",J77,0)</f>
        <v>0</v>
      </c>
      <c r="BH77" s="200">
        <f>IF(N77="sníž. přenesená",J77,0)</f>
        <v>0</v>
      </c>
      <c r="BI77" s="200">
        <f>IF(N77="nulová",J77,0)</f>
        <v>0</v>
      </c>
      <c r="BJ77" s="14" t="s">
        <v>74</v>
      </c>
      <c r="BK77" s="200">
        <f>ROUND(I77*H77,2)</f>
        <v>0</v>
      </c>
      <c r="BL77" s="14" t="s">
        <v>104</v>
      </c>
      <c r="BM77" s="199" t="s">
        <v>105</v>
      </c>
    </row>
    <row r="78" s="2" customFormat="1" ht="16.5" customHeight="1">
      <c r="A78" s="35"/>
      <c r="B78" s="36"/>
      <c r="C78" s="187" t="s">
        <v>76</v>
      </c>
      <c r="D78" s="187" t="s">
        <v>100</v>
      </c>
      <c r="E78" s="188" t="s">
        <v>106</v>
      </c>
      <c r="F78" s="189" t="s">
        <v>107</v>
      </c>
      <c r="G78" s="190" t="s">
        <v>103</v>
      </c>
      <c r="H78" s="191">
        <v>1</v>
      </c>
      <c r="I78" s="192"/>
      <c r="J78" s="193">
        <f>ROUND(I78*H78,2)</f>
        <v>0</v>
      </c>
      <c r="K78" s="194"/>
      <c r="L78" s="41"/>
      <c r="M78" s="195" t="s">
        <v>19</v>
      </c>
      <c r="N78" s="196" t="s">
        <v>40</v>
      </c>
      <c r="O78" s="81"/>
      <c r="P78" s="197">
        <f>O78*H78</f>
        <v>0</v>
      </c>
      <c r="Q78" s="197">
        <v>0</v>
      </c>
      <c r="R78" s="197">
        <f>Q78*H78</f>
        <v>0</v>
      </c>
      <c r="S78" s="197">
        <v>0</v>
      </c>
      <c r="T78" s="198">
        <f>S78*H78</f>
        <v>0</v>
      </c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R78" s="199" t="s">
        <v>104</v>
      </c>
      <c r="AT78" s="199" t="s">
        <v>100</v>
      </c>
      <c r="AU78" s="199" t="s">
        <v>74</v>
      </c>
      <c r="AY78" s="14" t="s">
        <v>99</v>
      </c>
      <c r="BE78" s="200">
        <f>IF(N78="základní",J78,0)</f>
        <v>0</v>
      </c>
      <c r="BF78" s="200">
        <f>IF(N78="snížená",J78,0)</f>
        <v>0</v>
      </c>
      <c r="BG78" s="200">
        <f>IF(N78="zákl. přenesená",J78,0)</f>
        <v>0</v>
      </c>
      <c r="BH78" s="200">
        <f>IF(N78="sníž. přenesená",J78,0)</f>
        <v>0</v>
      </c>
      <c r="BI78" s="200">
        <f>IF(N78="nulová",J78,0)</f>
        <v>0</v>
      </c>
      <c r="BJ78" s="14" t="s">
        <v>74</v>
      </c>
      <c r="BK78" s="200">
        <f>ROUND(I78*H78,2)</f>
        <v>0</v>
      </c>
      <c r="BL78" s="14" t="s">
        <v>104</v>
      </c>
      <c r="BM78" s="199" t="s">
        <v>108</v>
      </c>
    </row>
    <row r="79" s="2" customFormat="1" ht="16.5" customHeight="1">
      <c r="A79" s="35"/>
      <c r="B79" s="36"/>
      <c r="C79" s="187" t="s">
        <v>109</v>
      </c>
      <c r="D79" s="187" t="s">
        <v>100</v>
      </c>
      <c r="E79" s="188" t="s">
        <v>110</v>
      </c>
      <c r="F79" s="189" t="s">
        <v>111</v>
      </c>
      <c r="G79" s="190" t="s">
        <v>103</v>
      </c>
      <c r="H79" s="191">
        <v>1</v>
      </c>
      <c r="I79" s="192"/>
      <c r="J79" s="193">
        <f>ROUND(I79*H79,2)</f>
        <v>0</v>
      </c>
      <c r="K79" s="194"/>
      <c r="L79" s="41"/>
      <c r="M79" s="195" t="s">
        <v>19</v>
      </c>
      <c r="N79" s="196" t="s">
        <v>40</v>
      </c>
      <c r="O79" s="81"/>
      <c r="P79" s="197">
        <f>O79*H79</f>
        <v>0</v>
      </c>
      <c r="Q79" s="197">
        <v>0</v>
      </c>
      <c r="R79" s="197">
        <f>Q79*H79</f>
        <v>0</v>
      </c>
      <c r="S79" s="197">
        <v>0</v>
      </c>
      <c r="T79" s="198">
        <f>S79*H79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R79" s="199" t="s">
        <v>104</v>
      </c>
      <c r="AT79" s="199" t="s">
        <v>100</v>
      </c>
      <c r="AU79" s="199" t="s">
        <v>74</v>
      </c>
      <c r="AY79" s="14" t="s">
        <v>99</v>
      </c>
      <c r="BE79" s="200">
        <f>IF(N79="základní",J79,0)</f>
        <v>0</v>
      </c>
      <c r="BF79" s="200">
        <f>IF(N79="snížená",J79,0)</f>
        <v>0</v>
      </c>
      <c r="BG79" s="200">
        <f>IF(N79="zákl. přenesená",J79,0)</f>
        <v>0</v>
      </c>
      <c r="BH79" s="200">
        <f>IF(N79="sníž. přenesená",J79,0)</f>
        <v>0</v>
      </c>
      <c r="BI79" s="200">
        <f>IF(N79="nulová",J79,0)</f>
        <v>0</v>
      </c>
      <c r="BJ79" s="14" t="s">
        <v>74</v>
      </c>
      <c r="BK79" s="200">
        <f>ROUND(I79*H79,2)</f>
        <v>0</v>
      </c>
      <c r="BL79" s="14" t="s">
        <v>104</v>
      </c>
      <c r="BM79" s="199" t="s">
        <v>112</v>
      </c>
    </row>
    <row r="80" s="2" customFormat="1" ht="16.5" customHeight="1">
      <c r="A80" s="35"/>
      <c r="B80" s="36"/>
      <c r="C80" s="187" t="s">
        <v>113</v>
      </c>
      <c r="D80" s="187" t="s">
        <v>100</v>
      </c>
      <c r="E80" s="188" t="s">
        <v>114</v>
      </c>
      <c r="F80" s="189" t="s">
        <v>115</v>
      </c>
      <c r="G80" s="190" t="s">
        <v>103</v>
      </c>
      <c r="H80" s="191">
        <v>1</v>
      </c>
      <c r="I80" s="192"/>
      <c r="J80" s="193">
        <f>ROUND(I80*H80,2)</f>
        <v>0</v>
      </c>
      <c r="K80" s="194"/>
      <c r="L80" s="41"/>
      <c r="M80" s="195" t="s">
        <v>19</v>
      </c>
      <c r="N80" s="196" t="s">
        <v>40</v>
      </c>
      <c r="O80" s="81"/>
      <c r="P80" s="197">
        <f>O80*H80</f>
        <v>0</v>
      </c>
      <c r="Q80" s="197">
        <v>0</v>
      </c>
      <c r="R80" s="197">
        <f>Q80*H80</f>
        <v>0</v>
      </c>
      <c r="S80" s="197">
        <v>0</v>
      </c>
      <c r="T80" s="198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9" t="s">
        <v>104</v>
      </c>
      <c r="AT80" s="199" t="s">
        <v>100</v>
      </c>
      <c r="AU80" s="199" t="s">
        <v>74</v>
      </c>
      <c r="AY80" s="14" t="s">
        <v>99</v>
      </c>
      <c r="BE80" s="200">
        <f>IF(N80="základní",J80,0)</f>
        <v>0</v>
      </c>
      <c r="BF80" s="200">
        <f>IF(N80="snížená",J80,0)</f>
        <v>0</v>
      </c>
      <c r="BG80" s="200">
        <f>IF(N80="zákl. přenesená",J80,0)</f>
        <v>0</v>
      </c>
      <c r="BH80" s="200">
        <f>IF(N80="sníž. přenesená",J80,0)</f>
        <v>0</v>
      </c>
      <c r="BI80" s="200">
        <f>IF(N80="nulová",J80,0)</f>
        <v>0</v>
      </c>
      <c r="BJ80" s="14" t="s">
        <v>74</v>
      </c>
      <c r="BK80" s="200">
        <f>ROUND(I80*H80,2)</f>
        <v>0</v>
      </c>
      <c r="BL80" s="14" t="s">
        <v>104</v>
      </c>
      <c r="BM80" s="199" t="s">
        <v>116</v>
      </c>
    </row>
    <row r="81" s="2" customFormat="1" ht="16.5" customHeight="1">
      <c r="A81" s="35"/>
      <c r="B81" s="36"/>
      <c r="C81" s="187" t="s">
        <v>117</v>
      </c>
      <c r="D81" s="187" t="s">
        <v>100</v>
      </c>
      <c r="E81" s="188" t="s">
        <v>118</v>
      </c>
      <c r="F81" s="189" t="s">
        <v>119</v>
      </c>
      <c r="G81" s="190" t="s">
        <v>103</v>
      </c>
      <c r="H81" s="191">
        <v>1</v>
      </c>
      <c r="I81" s="192"/>
      <c r="J81" s="193">
        <f>ROUND(I81*H81,2)</f>
        <v>0</v>
      </c>
      <c r="K81" s="194"/>
      <c r="L81" s="41"/>
      <c r="M81" s="195" t="s">
        <v>19</v>
      </c>
      <c r="N81" s="196" t="s">
        <v>40</v>
      </c>
      <c r="O81" s="81"/>
      <c r="P81" s="197">
        <f>O81*H81</f>
        <v>0</v>
      </c>
      <c r="Q81" s="197">
        <v>0</v>
      </c>
      <c r="R81" s="197">
        <f>Q81*H81</f>
        <v>0</v>
      </c>
      <c r="S81" s="197">
        <v>0</v>
      </c>
      <c r="T81" s="198">
        <f>S81*H81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R81" s="199" t="s">
        <v>104</v>
      </c>
      <c r="AT81" s="199" t="s">
        <v>100</v>
      </c>
      <c r="AU81" s="199" t="s">
        <v>74</v>
      </c>
      <c r="AY81" s="14" t="s">
        <v>99</v>
      </c>
      <c r="BE81" s="200">
        <f>IF(N81="základní",J81,0)</f>
        <v>0</v>
      </c>
      <c r="BF81" s="200">
        <f>IF(N81="snížená",J81,0)</f>
        <v>0</v>
      </c>
      <c r="BG81" s="200">
        <f>IF(N81="zákl. přenesená",J81,0)</f>
        <v>0</v>
      </c>
      <c r="BH81" s="200">
        <f>IF(N81="sníž. přenesená",J81,0)</f>
        <v>0</v>
      </c>
      <c r="BI81" s="200">
        <f>IF(N81="nulová",J81,0)</f>
        <v>0</v>
      </c>
      <c r="BJ81" s="14" t="s">
        <v>74</v>
      </c>
      <c r="BK81" s="200">
        <f>ROUND(I81*H81,2)</f>
        <v>0</v>
      </c>
      <c r="BL81" s="14" t="s">
        <v>104</v>
      </c>
      <c r="BM81" s="199" t="s">
        <v>120</v>
      </c>
    </row>
    <row r="82" s="2" customFormat="1" ht="16.5" customHeight="1">
      <c r="A82" s="35"/>
      <c r="B82" s="36"/>
      <c r="C82" s="187" t="s">
        <v>121</v>
      </c>
      <c r="D82" s="187" t="s">
        <v>100</v>
      </c>
      <c r="E82" s="188" t="s">
        <v>122</v>
      </c>
      <c r="F82" s="189" t="s">
        <v>123</v>
      </c>
      <c r="G82" s="190" t="s">
        <v>103</v>
      </c>
      <c r="H82" s="191">
        <v>1</v>
      </c>
      <c r="I82" s="192"/>
      <c r="J82" s="193">
        <f>ROUND(I82*H82,2)</f>
        <v>0</v>
      </c>
      <c r="K82" s="194"/>
      <c r="L82" s="41"/>
      <c r="M82" s="195" t="s">
        <v>19</v>
      </c>
      <c r="N82" s="196" t="s">
        <v>40</v>
      </c>
      <c r="O82" s="81"/>
      <c r="P82" s="197">
        <f>O82*H82</f>
        <v>0</v>
      </c>
      <c r="Q82" s="197">
        <v>0</v>
      </c>
      <c r="R82" s="197">
        <f>Q82*H82</f>
        <v>0</v>
      </c>
      <c r="S82" s="197">
        <v>0</v>
      </c>
      <c r="T82" s="198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9" t="s">
        <v>104</v>
      </c>
      <c r="AT82" s="199" t="s">
        <v>100</v>
      </c>
      <c r="AU82" s="199" t="s">
        <v>74</v>
      </c>
      <c r="AY82" s="14" t="s">
        <v>99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14" t="s">
        <v>74</v>
      </c>
      <c r="BK82" s="200">
        <f>ROUND(I82*H82,2)</f>
        <v>0</v>
      </c>
      <c r="BL82" s="14" t="s">
        <v>104</v>
      </c>
      <c r="BM82" s="199" t="s">
        <v>124</v>
      </c>
    </row>
    <row r="83" s="2" customFormat="1" ht="16.5" customHeight="1">
      <c r="A83" s="35"/>
      <c r="B83" s="36"/>
      <c r="C83" s="187" t="s">
        <v>125</v>
      </c>
      <c r="D83" s="187" t="s">
        <v>100</v>
      </c>
      <c r="E83" s="188" t="s">
        <v>126</v>
      </c>
      <c r="F83" s="189" t="s">
        <v>127</v>
      </c>
      <c r="G83" s="190" t="s">
        <v>103</v>
      </c>
      <c r="H83" s="191">
        <v>50</v>
      </c>
      <c r="I83" s="192"/>
      <c r="J83" s="193">
        <f>ROUND(I83*H83,2)</f>
        <v>0</v>
      </c>
      <c r="K83" s="194"/>
      <c r="L83" s="41"/>
      <c r="M83" s="195" t="s">
        <v>19</v>
      </c>
      <c r="N83" s="196" t="s">
        <v>40</v>
      </c>
      <c r="O83" s="81"/>
      <c r="P83" s="197">
        <f>O83*H83</f>
        <v>0</v>
      </c>
      <c r="Q83" s="197">
        <v>0</v>
      </c>
      <c r="R83" s="197">
        <f>Q83*H83</f>
        <v>0</v>
      </c>
      <c r="S83" s="197">
        <v>0</v>
      </c>
      <c r="T83" s="198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9" t="s">
        <v>104</v>
      </c>
      <c r="AT83" s="199" t="s">
        <v>100</v>
      </c>
      <c r="AU83" s="199" t="s">
        <v>74</v>
      </c>
      <c r="AY83" s="14" t="s">
        <v>99</v>
      </c>
      <c r="BE83" s="200">
        <f>IF(N83="základní",J83,0)</f>
        <v>0</v>
      </c>
      <c r="BF83" s="200">
        <f>IF(N83="snížená",J83,0)</f>
        <v>0</v>
      </c>
      <c r="BG83" s="200">
        <f>IF(N83="zákl. přenesená",J83,0)</f>
        <v>0</v>
      </c>
      <c r="BH83" s="200">
        <f>IF(N83="sníž. přenesená",J83,0)</f>
        <v>0</v>
      </c>
      <c r="BI83" s="200">
        <f>IF(N83="nulová",J83,0)</f>
        <v>0</v>
      </c>
      <c r="BJ83" s="14" t="s">
        <v>74</v>
      </c>
      <c r="BK83" s="200">
        <f>ROUND(I83*H83,2)</f>
        <v>0</v>
      </c>
      <c r="BL83" s="14" t="s">
        <v>104</v>
      </c>
      <c r="BM83" s="199" t="s">
        <v>128</v>
      </c>
    </row>
    <row r="84" s="2" customFormat="1" ht="16.5" customHeight="1">
      <c r="A84" s="35"/>
      <c r="B84" s="36"/>
      <c r="C84" s="187" t="s">
        <v>129</v>
      </c>
      <c r="D84" s="187" t="s">
        <v>100</v>
      </c>
      <c r="E84" s="188" t="s">
        <v>130</v>
      </c>
      <c r="F84" s="189" t="s">
        <v>131</v>
      </c>
      <c r="G84" s="190" t="s">
        <v>103</v>
      </c>
      <c r="H84" s="191">
        <v>7</v>
      </c>
      <c r="I84" s="192"/>
      <c r="J84" s="193">
        <f>ROUND(I84*H84,2)</f>
        <v>0</v>
      </c>
      <c r="K84" s="194"/>
      <c r="L84" s="41"/>
      <c r="M84" s="195" t="s">
        <v>19</v>
      </c>
      <c r="N84" s="196" t="s">
        <v>40</v>
      </c>
      <c r="O84" s="81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104</v>
      </c>
      <c r="AT84" s="199" t="s">
        <v>100</v>
      </c>
      <c r="AU84" s="199" t="s">
        <v>74</v>
      </c>
      <c r="AY84" s="14" t="s">
        <v>99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4" t="s">
        <v>74</v>
      </c>
      <c r="BK84" s="200">
        <f>ROUND(I84*H84,2)</f>
        <v>0</v>
      </c>
      <c r="BL84" s="14" t="s">
        <v>104</v>
      </c>
      <c r="BM84" s="199" t="s">
        <v>132</v>
      </c>
    </row>
    <row r="85" s="2" customFormat="1" ht="16.5" customHeight="1">
      <c r="A85" s="35"/>
      <c r="B85" s="36"/>
      <c r="C85" s="187" t="s">
        <v>133</v>
      </c>
      <c r="D85" s="187" t="s">
        <v>100</v>
      </c>
      <c r="E85" s="188" t="s">
        <v>134</v>
      </c>
      <c r="F85" s="189" t="s">
        <v>135</v>
      </c>
      <c r="G85" s="190" t="s">
        <v>136</v>
      </c>
      <c r="H85" s="191">
        <v>1</v>
      </c>
      <c r="I85" s="192"/>
      <c r="J85" s="193">
        <f>ROUND(I85*H85,2)</f>
        <v>0</v>
      </c>
      <c r="K85" s="194"/>
      <c r="L85" s="41"/>
      <c r="M85" s="195" t="s">
        <v>19</v>
      </c>
      <c r="N85" s="196" t="s">
        <v>40</v>
      </c>
      <c r="O85" s="81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104</v>
      </c>
      <c r="AT85" s="199" t="s">
        <v>100</v>
      </c>
      <c r="AU85" s="199" t="s">
        <v>74</v>
      </c>
      <c r="AY85" s="14" t="s">
        <v>99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4" t="s">
        <v>74</v>
      </c>
      <c r="BK85" s="200">
        <f>ROUND(I85*H85,2)</f>
        <v>0</v>
      </c>
      <c r="BL85" s="14" t="s">
        <v>104</v>
      </c>
      <c r="BM85" s="199" t="s">
        <v>137</v>
      </c>
    </row>
    <row r="86" s="2" customFormat="1" ht="16.5" customHeight="1">
      <c r="A86" s="35"/>
      <c r="B86" s="36"/>
      <c r="C86" s="187" t="s">
        <v>138</v>
      </c>
      <c r="D86" s="187" t="s">
        <v>100</v>
      </c>
      <c r="E86" s="188" t="s">
        <v>139</v>
      </c>
      <c r="F86" s="189" t="s">
        <v>140</v>
      </c>
      <c r="G86" s="190" t="s">
        <v>136</v>
      </c>
      <c r="H86" s="191">
        <v>1</v>
      </c>
      <c r="I86" s="192"/>
      <c r="J86" s="193">
        <f>ROUND(I86*H86,2)</f>
        <v>0</v>
      </c>
      <c r="K86" s="194"/>
      <c r="L86" s="41"/>
      <c r="M86" s="195" t="s">
        <v>19</v>
      </c>
      <c r="N86" s="196" t="s">
        <v>40</v>
      </c>
      <c r="O86" s="8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104</v>
      </c>
      <c r="AT86" s="199" t="s">
        <v>100</v>
      </c>
      <c r="AU86" s="199" t="s">
        <v>74</v>
      </c>
      <c r="AY86" s="14" t="s">
        <v>99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4" t="s">
        <v>74</v>
      </c>
      <c r="BK86" s="200">
        <f>ROUND(I86*H86,2)</f>
        <v>0</v>
      </c>
      <c r="BL86" s="14" t="s">
        <v>104</v>
      </c>
      <c r="BM86" s="199" t="s">
        <v>141</v>
      </c>
    </row>
    <row r="87" s="2" customFormat="1" ht="16.5" customHeight="1">
      <c r="A87" s="35"/>
      <c r="B87" s="36"/>
      <c r="C87" s="187" t="s">
        <v>142</v>
      </c>
      <c r="D87" s="187" t="s">
        <v>100</v>
      </c>
      <c r="E87" s="188" t="s">
        <v>143</v>
      </c>
      <c r="F87" s="189" t="s">
        <v>144</v>
      </c>
      <c r="G87" s="190" t="s">
        <v>103</v>
      </c>
      <c r="H87" s="191">
        <v>1</v>
      </c>
      <c r="I87" s="192"/>
      <c r="J87" s="193">
        <f>ROUND(I87*H87,2)</f>
        <v>0</v>
      </c>
      <c r="K87" s="194"/>
      <c r="L87" s="41"/>
      <c r="M87" s="195" t="s">
        <v>19</v>
      </c>
      <c r="N87" s="196" t="s">
        <v>40</v>
      </c>
      <c r="O87" s="81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104</v>
      </c>
      <c r="AT87" s="199" t="s">
        <v>100</v>
      </c>
      <c r="AU87" s="199" t="s">
        <v>74</v>
      </c>
      <c r="AY87" s="14" t="s">
        <v>99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4" t="s">
        <v>74</v>
      </c>
      <c r="BK87" s="200">
        <f>ROUND(I87*H87,2)</f>
        <v>0</v>
      </c>
      <c r="BL87" s="14" t="s">
        <v>104</v>
      </c>
      <c r="BM87" s="199" t="s">
        <v>145</v>
      </c>
    </row>
    <row r="88" s="2" customFormat="1" ht="16.5" customHeight="1">
      <c r="A88" s="35"/>
      <c r="B88" s="36"/>
      <c r="C88" s="187" t="s">
        <v>146</v>
      </c>
      <c r="D88" s="187" t="s">
        <v>100</v>
      </c>
      <c r="E88" s="188" t="s">
        <v>147</v>
      </c>
      <c r="F88" s="189" t="s">
        <v>148</v>
      </c>
      <c r="G88" s="190" t="s">
        <v>103</v>
      </c>
      <c r="H88" s="191">
        <v>7</v>
      </c>
      <c r="I88" s="192"/>
      <c r="J88" s="193">
        <f>ROUND(I88*H88,2)</f>
        <v>0</v>
      </c>
      <c r="K88" s="194"/>
      <c r="L88" s="41"/>
      <c r="M88" s="195" t="s">
        <v>19</v>
      </c>
      <c r="N88" s="196" t="s">
        <v>40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104</v>
      </c>
      <c r="AT88" s="199" t="s">
        <v>100</v>
      </c>
      <c r="AU88" s="199" t="s">
        <v>74</v>
      </c>
      <c r="AY88" s="14" t="s">
        <v>99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4" t="s">
        <v>74</v>
      </c>
      <c r="BK88" s="200">
        <f>ROUND(I88*H88,2)</f>
        <v>0</v>
      </c>
      <c r="BL88" s="14" t="s">
        <v>104</v>
      </c>
      <c r="BM88" s="199" t="s">
        <v>149</v>
      </c>
    </row>
    <row r="89" s="2" customFormat="1" ht="16.5" customHeight="1">
      <c r="A89" s="35"/>
      <c r="B89" s="36"/>
      <c r="C89" s="187" t="s">
        <v>150</v>
      </c>
      <c r="D89" s="187" t="s">
        <v>100</v>
      </c>
      <c r="E89" s="188" t="s">
        <v>151</v>
      </c>
      <c r="F89" s="189" t="s">
        <v>152</v>
      </c>
      <c r="G89" s="190" t="s">
        <v>103</v>
      </c>
      <c r="H89" s="191">
        <v>1</v>
      </c>
      <c r="I89" s="192"/>
      <c r="J89" s="193">
        <f>ROUND(I89*H89,2)</f>
        <v>0</v>
      </c>
      <c r="K89" s="194"/>
      <c r="L89" s="41"/>
      <c r="M89" s="195" t="s">
        <v>19</v>
      </c>
      <c r="N89" s="196" t="s">
        <v>40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104</v>
      </c>
      <c r="AT89" s="199" t="s">
        <v>100</v>
      </c>
      <c r="AU89" s="199" t="s">
        <v>74</v>
      </c>
      <c r="AY89" s="14" t="s">
        <v>99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14" t="s">
        <v>74</v>
      </c>
      <c r="BK89" s="200">
        <f>ROUND(I89*H89,2)</f>
        <v>0</v>
      </c>
      <c r="BL89" s="14" t="s">
        <v>104</v>
      </c>
      <c r="BM89" s="199" t="s">
        <v>153</v>
      </c>
    </row>
    <row r="90" s="2" customFormat="1" ht="16.5" customHeight="1">
      <c r="A90" s="35"/>
      <c r="B90" s="36"/>
      <c r="C90" s="187" t="s">
        <v>154</v>
      </c>
      <c r="D90" s="187" t="s">
        <v>100</v>
      </c>
      <c r="E90" s="188" t="s">
        <v>155</v>
      </c>
      <c r="F90" s="189" t="s">
        <v>156</v>
      </c>
      <c r="G90" s="190" t="s">
        <v>103</v>
      </c>
      <c r="H90" s="191">
        <v>1</v>
      </c>
      <c r="I90" s="192"/>
      <c r="J90" s="193">
        <f>ROUND(I90*H90,2)</f>
        <v>0</v>
      </c>
      <c r="K90" s="194"/>
      <c r="L90" s="41"/>
      <c r="M90" s="195" t="s">
        <v>19</v>
      </c>
      <c r="N90" s="196" t="s">
        <v>40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104</v>
      </c>
      <c r="AT90" s="199" t="s">
        <v>100</v>
      </c>
      <c r="AU90" s="199" t="s">
        <v>74</v>
      </c>
      <c r="AY90" s="14" t="s">
        <v>99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4" t="s">
        <v>74</v>
      </c>
      <c r="BK90" s="200">
        <f>ROUND(I90*H90,2)</f>
        <v>0</v>
      </c>
      <c r="BL90" s="14" t="s">
        <v>104</v>
      </c>
      <c r="BM90" s="199" t="s">
        <v>157</v>
      </c>
    </row>
    <row r="91" s="2" customFormat="1" ht="16.5" customHeight="1">
      <c r="A91" s="35"/>
      <c r="B91" s="36"/>
      <c r="C91" s="187" t="s">
        <v>8</v>
      </c>
      <c r="D91" s="187" t="s">
        <v>100</v>
      </c>
      <c r="E91" s="188" t="s">
        <v>158</v>
      </c>
      <c r="F91" s="189" t="s">
        <v>159</v>
      </c>
      <c r="G91" s="190" t="s">
        <v>103</v>
      </c>
      <c r="H91" s="191">
        <v>30</v>
      </c>
      <c r="I91" s="192"/>
      <c r="J91" s="193">
        <f>ROUND(I91*H91,2)</f>
        <v>0</v>
      </c>
      <c r="K91" s="194"/>
      <c r="L91" s="41"/>
      <c r="M91" s="195" t="s">
        <v>19</v>
      </c>
      <c r="N91" s="196" t="s">
        <v>40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104</v>
      </c>
      <c r="AT91" s="199" t="s">
        <v>100</v>
      </c>
      <c r="AU91" s="199" t="s">
        <v>74</v>
      </c>
      <c r="AY91" s="14" t="s">
        <v>99</v>
      </c>
      <c r="BE91" s="200">
        <f>IF(N91="základní",J91,0)</f>
        <v>0</v>
      </c>
      <c r="BF91" s="200">
        <f>IF(N91="snížená",J91,0)</f>
        <v>0</v>
      </c>
      <c r="BG91" s="200">
        <f>IF(N91="zákl. přenesená",J91,0)</f>
        <v>0</v>
      </c>
      <c r="BH91" s="200">
        <f>IF(N91="sníž. přenesená",J91,0)</f>
        <v>0</v>
      </c>
      <c r="BI91" s="200">
        <f>IF(N91="nulová",J91,0)</f>
        <v>0</v>
      </c>
      <c r="BJ91" s="14" t="s">
        <v>74</v>
      </c>
      <c r="BK91" s="200">
        <f>ROUND(I91*H91,2)</f>
        <v>0</v>
      </c>
      <c r="BL91" s="14" t="s">
        <v>104</v>
      </c>
      <c r="BM91" s="199" t="s">
        <v>160</v>
      </c>
    </row>
    <row r="92" s="2" customFormat="1" ht="16.5" customHeight="1">
      <c r="A92" s="35"/>
      <c r="B92" s="36"/>
      <c r="C92" s="187" t="s">
        <v>161</v>
      </c>
      <c r="D92" s="187" t="s">
        <v>100</v>
      </c>
      <c r="E92" s="188" t="s">
        <v>162</v>
      </c>
      <c r="F92" s="189" t="s">
        <v>163</v>
      </c>
      <c r="G92" s="190" t="s">
        <v>103</v>
      </c>
      <c r="H92" s="191">
        <v>1</v>
      </c>
      <c r="I92" s="192"/>
      <c r="J92" s="193">
        <f>ROUND(I92*H92,2)</f>
        <v>0</v>
      </c>
      <c r="K92" s="194"/>
      <c r="L92" s="41"/>
      <c r="M92" s="195" t="s">
        <v>19</v>
      </c>
      <c r="N92" s="196" t="s">
        <v>40</v>
      </c>
      <c r="O92" s="81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104</v>
      </c>
      <c r="AT92" s="199" t="s">
        <v>100</v>
      </c>
      <c r="AU92" s="199" t="s">
        <v>74</v>
      </c>
      <c r="AY92" s="14" t="s">
        <v>99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4" t="s">
        <v>74</v>
      </c>
      <c r="BK92" s="200">
        <f>ROUND(I92*H92,2)</f>
        <v>0</v>
      </c>
      <c r="BL92" s="14" t="s">
        <v>104</v>
      </c>
      <c r="BM92" s="199" t="s">
        <v>164</v>
      </c>
    </row>
    <row r="93" s="2" customFormat="1" ht="16.5" customHeight="1">
      <c r="A93" s="35"/>
      <c r="B93" s="36"/>
      <c r="C93" s="187" t="s">
        <v>165</v>
      </c>
      <c r="D93" s="187" t="s">
        <v>100</v>
      </c>
      <c r="E93" s="188" t="s">
        <v>166</v>
      </c>
      <c r="F93" s="189" t="s">
        <v>167</v>
      </c>
      <c r="G93" s="190" t="s">
        <v>136</v>
      </c>
      <c r="H93" s="191">
        <v>1</v>
      </c>
      <c r="I93" s="192"/>
      <c r="J93" s="193">
        <f>ROUND(I93*H93,2)</f>
        <v>0</v>
      </c>
      <c r="K93" s="194"/>
      <c r="L93" s="41"/>
      <c r="M93" s="195" t="s">
        <v>19</v>
      </c>
      <c r="N93" s="196" t="s">
        <v>40</v>
      </c>
      <c r="O93" s="8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104</v>
      </c>
      <c r="AT93" s="199" t="s">
        <v>100</v>
      </c>
      <c r="AU93" s="199" t="s">
        <v>74</v>
      </c>
      <c r="AY93" s="14" t="s">
        <v>99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4" t="s">
        <v>74</v>
      </c>
      <c r="BK93" s="200">
        <f>ROUND(I93*H93,2)</f>
        <v>0</v>
      </c>
      <c r="BL93" s="14" t="s">
        <v>104</v>
      </c>
      <c r="BM93" s="199" t="s">
        <v>168</v>
      </c>
    </row>
    <row r="94" s="2" customFormat="1" ht="16.5" customHeight="1">
      <c r="A94" s="35"/>
      <c r="B94" s="36"/>
      <c r="C94" s="187" t="s">
        <v>169</v>
      </c>
      <c r="D94" s="187" t="s">
        <v>100</v>
      </c>
      <c r="E94" s="188" t="s">
        <v>170</v>
      </c>
      <c r="F94" s="189" t="s">
        <v>171</v>
      </c>
      <c r="G94" s="190" t="s">
        <v>136</v>
      </c>
      <c r="H94" s="191">
        <v>1</v>
      </c>
      <c r="I94" s="192"/>
      <c r="J94" s="193">
        <f>ROUND(I94*H94,2)</f>
        <v>0</v>
      </c>
      <c r="K94" s="194"/>
      <c r="L94" s="41"/>
      <c r="M94" s="195" t="s">
        <v>19</v>
      </c>
      <c r="N94" s="196" t="s">
        <v>40</v>
      </c>
      <c r="O94" s="81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104</v>
      </c>
      <c r="AT94" s="199" t="s">
        <v>100</v>
      </c>
      <c r="AU94" s="199" t="s">
        <v>74</v>
      </c>
      <c r="AY94" s="14" t="s">
        <v>99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14" t="s">
        <v>74</v>
      </c>
      <c r="BK94" s="200">
        <f>ROUND(I94*H94,2)</f>
        <v>0</v>
      </c>
      <c r="BL94" s="14" t="s">
        <v>104</v>
      </c>
      <c r="BM94" s="199" t="s">
        <v>172</v>
      </c>
    </row>
    <row r="95" s="2" customFormat="1" ht="49.05" customHeight="1">
      <c r="A95" s="35"/>
      <c r="B95" s="36"/>
      <c r="C95" s="187" t="s">
        <v>173</v>
      </c>
      <c r="D95" s="187" t="s">
        <v>100</v>
      </c>
      <c r="E95" s="188" t="s">
        <v>174</v>
      </c>
      <c r="F95" s="189" t="s">
        <v>175</v>
      </c>
      <c r="G95" s="190" t="s">
        <v>136</v>
      </c>
      <c r="H95" s="191">
        <v>1</v>
      </c>
      <c r="I95" s="192"/>
      <c r="J95" s="193">
        <f>ROUND(I95*H95,2)</f>
        <v>0</v>
      </c>
      <c r="K95" s="194"/>
      <c r="L95" s="41"/>
      <c r="M95" s="195" t="s">
        <v>19</v>
      </c>
      <c r="N95" s="196" t="s">
        <v>40</v>
      </c>
      <c r="O95" s="8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104</v>
      </c>
      <c r="AT95" s="199" t="s">
        <v>100</v>
      </c>
      <c r="AU95" s="199" t="s">
        <v>74</v>
      </c>
      <c r="AY95" s="14" t="s">
        <v>99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14" t="s">
        <v>74</v>
      </c>
      <c r="BK95" s="200">
        <f>ROUND(I95*H95,2)</f>
        <v>0</v>
      </c>
      <c r="BL95" s="14" t="s">
        <v>104</v>
      </c>
      <c r="BM95" s="199" t="s">
        <v>176</v>
      </c>
    </row>
    <row r="96" s="2" customFormat="1" ht="62.7" customHeight="1">
      <c r="A96" s="35"/>
      <c r="B96" s="36"/>
      <c r="C96" s="187" t="s">
        <v>177</v>
      </c>
      <c r="D96" s="187" t="s">
        <v>100</v>
      </c>
      <c r="E96" s="188" t="s">
        <v>178</v>
      </c>
      <c r="F96" s="189" t="s">
        <v>179</v>
      </c>
      <c r="G96" s="190" t="s">
        <v>136</v>
      </c>
      <c r="H96" s="191">
        <v>1</v>
      </c>
      <c r="I96" s="192"/>
      <c r="J96" s="193">
        <f>ROUND(I96*H96,2)</f>
        <v>0</v>
      </c>
      <c r="K96" s="194"/>
      <c r="L96" s="41"/>
      <c r="M96" s="195" t="s">
        <v>19</v>
      </c>
      <c r="N96" s="196" t="s">
        <v>40</v>
      </c>
      <c r="O96" s="81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104</v>
      </c>
      <c r="AT96" s="199" t="s">
        <v>100</v>
      </c>
      <c r="AU96" s="199" t="s">
        <v>74</v>
      </c>
      <c r="AY96" s="14" t="s">
        <v>99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4" t="s">
        <v>74</v>
      </c>
      <c r="BK96" s="200">
        <f>ROUND(I96*H96,2)</f>
        <v>0</v>
      </c>
      <c r="BL96" s="14" t="s">
        <v>104</v>
      </c>
      <c r="BM96" s="199" t="s">
        <v>180</v>
      </c>
    </row>
    <row r="97" s="2" customFormat="1" ht="16.5" customHeight="1">
      <c r="A97" s="35"/>
      <c r="B97" s="36"/>
      <c r="C97" s="187" t="s">
        <v>7</v>
      </c>
      <c r="D97" s="187" t="s">
        <v>100</v>
      </c>
      <c r="E97" s="188" t="s">
        <v>181</v>
      </c>
      <c r="F97" s="189" t="s">
        <v>182</v>
      </c>
      <c r="G97" s="190" t="s">
        <v>183</v>
      </c>
      <c r="H97" s="191">
        <v>1</v>
      </c>
      <c r="I97" s="192"/>
      <c r="J97" s="193">
        <f>ROUND(I97*H97,2)</f>
        <v>0</v>
      </c>
      <c r="K97" s="194"/>
      <c r="L97" s="41"/>
      <c r="M97" s="195" t="s">
        <v>19</v>
      </c>
      <c r="N97" s="196" t="s">
        <v>40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104</v>
      </c>
      <c r="AT97" s="199" t="s">
        <v>100</v>
      </c>
      <c r="AU97" s="199" t="s">
        <v>74</v>
      </c>
      <c r="AY97" s="14" t="s">
        <v>99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14" t="s">
        <v>74</v>
      </c>
      <c r="BK97" s="200">
        <f>ROUND(I97*H97,2)</f>
        <v>0</v>
      </c>
      <c r="BL97" s="14" t="s">
        <v>104</v>
      </c>
      <c r="BM97" s="199" t="s">
        <v>184</v>
      </c>
    </row>
    <row r="98" s="2" customFormat="1" ht="37.8" customHeight="1">
      <c r="A98" s="35"/>
      <c r="B98" s="36"/>
      <c r="C98" s="187" t="s">
        <v>185</v>
      </c>
      <c r="D98" s="187" t="s">
        <v>100</v>
      </c>
      <c r="E98" s="188" t="s">
        <v>186</v>
      </c>
      <c r="F98" s="189" t="s">
        <v>187</v>
      </c>
      <c r="G98" s="190" t="s">
        <v>136</v>
      </c>
      <c r="H98" s="191">
        <v>1</v>
      </c>
      <c r="I98" s="192"/>
      <c r="J98" s="193">
        <f>ROUND(I98*H98,2)</f>
        <v>0</v>
      </c>
      <c r="K98" s="194"/>
      <c r="L98" s="41"/>
      <c r="M98" s="195" t="s">
        <v>19</v>
      </c>
      <c r="N98" s="196" t="s">
        <v>40</v>
      </c>
      <c r="O98" s="81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104</v>
      </c>
      <c r="AT98" s="199" t="s">
        <v>100</v>
      </c>
      <c r="AU98" s="199" t="s">
        <v>74</v>
      </c>
      <c r="AY98" s="14" t="s">
        <v>99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14" t="s">
        <v>74</v>
      </c>
      <c r="BK98" s="200">
        <f>ROUND(I98*H98,2)</f>
        <v>0</v>
      </c>
      <c r="BL98" s="14" t="s">
        <v>104</v>
      </c>
      <c r="BM98" s="199" t="s">
        <v>188</v>
      </c>
    </row>
    <row r="99" s="2" customFormat="1" ht="24.15" customHeight="1">
      <c r="A99" s="35"/>
      <c r="B99" s="36"/>
      <c r="C99" s="187" t="s">
        <v>189</v>
      </c>
      <c r="D99" s="187" t="s">
        <v>100</v>
      </c>
      <c r="E99" s="188" t="s">
        <v>190</v>
      </c>
      <c r="F99" s="189" t="s">
        <v>191</v>
      </c>
      <c r="G99" s="190" t="s">
        <v>136</v>
      </c>
      <c r="H99" s="191">
        <v>1</v>
      </c>
      <c r="I99" s="192"/>
      <c r="J99" s="193">
        <f>ROUND(I99*H99,2)</f>
        <v>0</v>
      </c>
      <c r="K99" s="194"/>
      <c r="L99" s="41"/>
      <c r="M99" s="195" t="s">
        <v>19</v>
      </c>
      <c r="N99" s="196" t="s">
        <v>40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104</v>
      </c>
      <c r="AT99" s="199" t="s">
        <v>100</v>
      </c>
      <c r="AU99" s="199" t="s">
        <v>74</v>
      </c>
      <c r="AY99" s="14" t="s">
        <v>99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4" t="s">
        <v>74</v>
      </c>
      <c r="BK99" s="200">
        <f>ROUND(I99*H99,2)</f>
        <v>0</v>
      </c>
      <c r="BL99" s="14" t="s">
        <v>104</v>
      </c>
      <c r="BM99" s="199" t="s">
        <v>192</v>
      </c>
    </row>
    <row r="100" s="2" customFormat="1" ht="24.15" customHeight="1">
      <c r="A100" s="35"/>
      <c r="B100" s="36"/>
      <c r="C100" s="187" t="s">
        <v>193</v>
      </c>
      <c r="D100" s="187" t="s">
        <v>100</v>
      </c>
      <c r="E100" s="188" t="s">
        <v>194</v>
      </c>
      <c r="F100" s="189" t="s">
        <v>195</v>
      </c>
      <c r="G100" s="190" t="s">
        <v>136</v>
      </c>
      <c r="H100" s="191">
        <v>1</v>
      </c>
      <c r="I100" s="192"/>
      <c r="J100" s="193">
        <f>ROUND(I100*H100,2)</f>
        <v>0</v>
      </c>
      <c r="K100" s="194"/>
      <c r="L100" s="41"/>
      <c r="M100" s="195" t="s">
        <v>19</v>
      </c>
      <c r="N100" s="196" t="s">
        <v>40</v>
      </c>
      <c r="O100" s="81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104</v>
      </c>
      <c r="AT100" s="199" t="s">
        <v>100</v>
      </c>
      <c r="AU100" s="199" t="s">
        <v>74</v>
      </c>
      <c r="AY100" s="14" t="s">
        <v>99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4" t="s">
        <v>74</v>
      </c>
      <c r="BK100" s="200">
        <f>ROUND(I100*H100,2)</f>
        <v>0</v>
      </c>
      <c r="BL100" s="14" t="s">
        <v>104</v>
      </c>
      <c r="BM100" s="199" t="s">
        <v>196</v>
      </c>
    </row>
    <row r="101" s="2" customFormat="1" ht="16.5" customHeight="1">
      <c r="A101" s="35"/>
      <c r="B101" s="36"/>
      <c r="C101" s="187" t="s">
        <v>197</v>
      </c>
      <c r="D101" s="187" t="s">
        <v>100</v>
      </c>
      <c r="E101" s="188" t="s">
        <v>198</v>
      </c>
      <c r="F101" s="189" t="s">
        <v>199</v>
      </c>
      <c r="G101" s="190" t="s">
        <v>136</v>
      </c>
      <c r="H101" s="191">
        <v>10</v>
      </c>
      <c r="I101" s="192"/>
      <c r="J101" s="193">
        <f>ROUND(I101*H101,2)</f>
        <v>0</v>
      </c>
      <c r="K101" s="194"/>
      <c r="L101" s="41"/>
      <c r="M101" s="195" t="s">
        <v>19</v>
      </c>
      <c r="N101" s="196" t="s">
        <v>40</v>
      </c>
      <c r="O101" s="81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104</v>
      </c>
      <c r="AT101" s="199" t="s">
        <v>100</v>
      </c>
      <c r="AU101" s="199" t="s">
        <v>74</v>
      </c>
      <c r="AY101" s="14" t="s">
        <v>99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4" t="s">
        <v>74</v>
      </c>
      <c r="BK101" s="200">
        <f>ROUND(I101*H101,2)</f>
        <v>0</v>
      </c>
      <c r="BL101" s="14" t="s">
        <v>104</v>
      </c>
      <c r="BM101" s="199" t="s">
        <v>200</v>
      </c>
    </row>
    <row r="102" s="2" customFormat="1" ht="16.5" customHeight="1">
      <c r="A102" s="35"/>
      <c r="B102" s="36"/>
      <c r="C102" s="187" t="s">
        <v>201</v>
      </c>
      <c r="D102" s="187" t="s">
        <v>100</v>
      </c>
      <c r="E102" s="188" t="s">
        <v>202</v>
      </c>
      <c r="F102" s="189" t="s">
        <v>203</v>
      </c>
      <c r="G102" s="190" t="s">
        <v>136</v>
      </c>
      <c r="H102" s="191">
        <v>15</v>
      </c>
      <c r="I102" s="192"/>
      <c r="J102" s="193">
        <f>ROUND(I102*H102,2)</f>
        <v>0</v>
      </c>
      <c r="K102" s="194"/>
      <c r="L102" s="41"/>
      <c r="M102" s="195" t="s">
        <v>19</v>
      </c>
      <c r="N102" s="196" t="s">
        <v>40</v>
      </c>
      <c r="O102" s="81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104</v>
      </c>
      <c r="AT102" s="199" t="s">
        <v>100</v>
      </c>
      <c r="AU102" s="199" t="s">
        <v>74</v>
      </c>
      <c r="AY102" s="14" t="s">
        <v>99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4" t="s">
        <v>74</v>
      </c>
      <c r="BK102" s="200">
        <f>ROUND(I102*H102,2)</f>
        <v>0</v>
      </c>
      <c r="BL102" s="14" t="s">
        <v>104</v>
      </c>
      <c r="BM102" s="199" t="s">
        <v>204</v>
      </c>
    </row>
    <row r="103" s="2" customFormat="1" ht="16.5" customHeight="1">
      <c r="A103" s="35"/>
      <c r="B103" s="36"/>
      <c r="C103" s="187" t="s">
        <v>205</v>
      </c>
      <c r="D103" s="187" t="s">
        <v>100</v>
      </c>
      <c r="E103" s="188" t="s">
        <v>206</v>
      </c>
      <c r="F103" s="189" t="s">
        <v>207</v>
      </c>
      <c r="G103" s="190" t="s">
        <v>136</v>
      </c>
      <c r="H103" s="191">
        <v>7</v>
      </c>
      <c r="I103" s="192"/>
      <c r="J103" s="193">
        <f>ROUND(I103*H103,2)</f>
        <v>0</v>
      </c>
      <c r="K103" s="194"/>
      <c r="L103" s="41"/>
      <c r="M103" s="195" t="s">
        <v>19</v>
      </c>
      <c r="N103" s="196" t="s">
        <v>40</v>
      </c>
      <c r="O103" s="8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104</v>
      </c>
      <c r="AT103" s="199" t="s">
        <v>100</v>
      </c>
      <c r="AU103" s="199" t="s">
        <v>74</v>
      </c>
      <c r="AY103" s="14" t="s">
        <v>99</v>
      </c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14" t="s">
        <v>74</v>
      </c>
      <c r="BK103" s="200">
        <f>ROUND(I103*H103,2)</f>
        <v>0</v>
      </c>
      <c r="BL103" s="14" t="s">
        <v>104</v>
      </c>
      <c r="BM103" s="199" t="s">
        <v>208</v>
      </c>
    </row>
    <row r="104" s="2" customFormat="1" ht="16.5" customHeight="1">
      <c r="A104" s="35"/>
      <c r="B104" s="36"/>
      <c r="C104" s="187" t="s">
        <v>209</v>
      </c>
      <c r="D104" s="187" t="s">
        <v>100</v>
      </c>
      <c r="E104" s="188" t="s">
        <v>210</v>
      </c>
      <c r="F104" s="189" t="s">
        <v>211</v>
      </c>
      <c r="G104" s="190" t="s">
        <v>136</v>
      </c>
      <c r="H104" s="191">
        <v>15</v>
      </c>
      <c r="I104" s="192"/>
      <c r="J104" s="193">
        <f>ROUND(I104*H104,2)</f>
        <v>0</v>
      </c>
      <c r="K104" s="194"/>
      <c r="L104" s="41"/>
      <c r="M104" s="195" t="s">
        <v>19</v>
      </c>
      <c r="N104" s="196" t="s">
        <v>40</v>
      </c>
      <c r="O104" s="81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104</v>
      </c>
      <c r="AT104" s="199" t="s">
        <v>100</v>
      </c>
      <c r="AU104" s="199" t="s">
        <v>74</v>
      </c>
      <c r="AY104" s="14" t="s">
        <v>99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4" t="s">
        <v>74</v>
      </c>
      <c r="BK104" s="200">
        <f>ROUND(I104*H104,2)</f>
        <v>0</v>
      </c>
      <c r="BL104" s="14" t="s">
        <v>104</v>
      </c>
      <c r="BM104" s="199" t="s">
        <v>212</v>
      </c>
    </row>
    <row r="105" s="2" customFormat="1" ht="21.75" customHeight="1">
      <c r="A105" s="35"/>
      <c r="B105" s="36"/>
      <c r="C105" s="187" t="s">
        <v>213</v>
      </c>
      <c r="D105" s="187" t="s">
        <v>100</v>
      </c>
      <c r="E105" s="188" t="s">
        <v>214</v>
      </c>
      <c r="F105" s="189" t="s">
        <v>215</v>
      </c>
      <c r="G105" s="190" t="s">
        <v>103</v>
      </c>
      <c r="H105" s="191">
        <v>5</v>
      </c>
      <c r="I105" s="192"/>
      <c r="J105" s="193">
        <f>ROUND(I105*H105,2)</f>
        <v>0</v>
      </c>
      <c r="K105" s="194"/>
      <c r="L105" s="41"/>
      <c r="M105" s="195" t="s">
        <v>19</v>
      </c>
      <c r="N105" s="196" t="s">
        <v>40</v>
      </c>
      <c r="O105" s="81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104</v>
      </c>
      <c r="AT105" s="199" t="s">
        <v>100</v>
      </c>
      <c r="AU105" s="199" t="s">
        <v>74</v>
      </c>
      <c r="AY105" s="14" t="s">
        <v>99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4" t="s">
        <v>74</v>
      </c>
      <c r="BK105" s="200">
        <f>ROUND(I105*H105,2)</f>
        <v>0</v>
      </c>
      <c r="BL105" s="14" t="s">
        <v>104</v>
      </c>
      <c r="BM105" s="199" t="s">
        <v>216</v>
      </c>
    </row>
    <row r="106" s="2" customFormat="1" ht="16.5" customHeight="1">
      <c r="A106" s="35"/>
      <c r="B106" s="36"/>
      <c r="C106" s="187" t="s">
        <v>217</v>
      </c>
      <c r="D106" s="187" t="s">
        <v>100</v>
      </c>
      <c r="E106" s="188" t="s">
        <v>218</v>
      </c>
      <c r="F106" s="189" t="s">
        <v>219</v>
      </c>
      <c r="G106" s="190" t="s">
        <v>103</v>
      </c>
      <c r="H106" s="191">
        <v>1</v>
      </c>
      <c r="I106" s="192"/>
      <c r="J106" s="193">
        <f>ROUND(I106*H106,2)</f>
        <v>0</v>
      </c>
      <c r="K106" s="194"/>
      <c r="L106" s="41"/>
      <c r="M106" s="195" t="s">
        <v>19</v>
      </c>
      <c r="N106" s="196" t="s">
        <v>40</v>
      </c>
      <c r="O106" s="81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104</v>
      </c>
      <c r="AT106" s="199" t="s">
        <v>100</v>
      </c>
      <c r="AU106" s="199" t="s">
        <v>74</v>
      </c>
      <c r="AY106" s="14" t="s">
        <v>99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4" t="s">
        <v>74</v>
      </c>
      <c r="BK106" s="200">
        <f>ROUND(I106*H106,2)</f>
        <v>0</v>
      </c>
      <c r="BL106" s="14" t="s">
        <v>104</v>
      </c>
      <c r="BM106" s="199" t="s">
        <v>220</v>
      </c>
    </row>
    <row r="107" s="2" customFormat="1" ht="21.75" customHeight="1">
      <c r="A107" s="35"/>
      <c r="B107" s="36"/>
      <c r="C107" s="187" t="s">
        <v>221</v>
      </c>
      <c r="D107" s="187" t="s">
        <v>100</v>
      </c>
      <c r="E107" s="188" t="s">
        <v>222</v>
      </c>
      <c r="F107" s="189" t="s">
        <v>223</v>
      </c>
      <c r="G107" s="190" t="s">
        <v>103</v>
      </c>
      <c r="H107" s="191">
        <v>1</v>
      </c>
      <c r="I107" s="192"/>
      <c r="J107" s="193">
        <f>ROUND(I107*H107,2)</f>
        <v>0</v>
      </c>
      <c r="K107" s="194"/>
      <c r="L107" s="41"/>
      <c r="M107" s="195" t="s">
        <v>19</v>
      </c>
      <c r="N107" s="196" t="s">
        <v>40</v>
      </c>
      <c r="O107" s="81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104</v>
      </c>
      <c r="AT107" s="199" t="s">
        <v>100</v>
      </c>
      <c r="AU107" s="199" t="s">
        <v>74</v>
      </c>
      <c r="AY107" s="14" t="s">
        <v>99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4" t="s">
        <v>74</v>
      </c>
      <c r="BK107" s="200">
        <f>ROUND(I107*H107,2)</f>
        <v>0</v>
      </c>
      <c r="BL107" s="14" t="s">
        <v>104</v>
      </c>
      <c r="BM107" s="199" t="s">
        <v>224</v>
      </c>
    </row>
    <row r="108" s="2" customFormat="1" ht="62.7" customHeight="1">
      <c r="A108" s="35"/>
      <c r="B108" s="36"/>
      <c r="C108" s="187" t="s">
        <v>225</v>
      </c>
      <c r="D108" s="187" t="s">
        <v>100</v>
      </c>
      <c r="E108" s="188" t="s">
        <v>226</v>
      </c>
      <c r="F108" s="189" t="s">
        <v>227</v>
      </c>
      <c r="G108" s="190" t="s">
        <v>103</v>
      </c>
      <c r="H108" s="191">
        <v>1</v>
      </c>
      <c r="I108" s="192"/>
      <c r="J108" s="193">
        <f>ROUND(I108*H108,2)</f>
        <v>0</v>
      </c>
      <c r="K108" s="194"/>
      <c r="L108" s="41"/>
      <c r="M108" s="195" t="s">
        <v>19</v>
      </c>
      <c r="N108" s="196" t="s">
        <v>40</v>
      </c>
      <c r="O108" s="81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104</v>
      </c>
      <c r="AT108" s="199" t="s">
        <v>100</v>
      </c>
      <c r="AU108" s="199" t="s">
        <v>74</v>
      </c>
      <c r="AY108" s="14" t="s">
        <v>99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4" t="s">
        <v>74</v>
      </c>
      <c r="BK108" s="200">
        <f>ROUND(I108*H108,2)</f>
        <v>0</v>
      </c>
      <c r="BL108" s="14" t="s">
        <v>104</v>
      </c>
      <c r="BM108" s="199" t="s">
        <v>228</v>
      </c>
    </row>
    <row r="109" s="2" customFormat="1" ht="62.7" customHeight="1">
      <c r="A109" s="35"/>
      <c r="B109" s="36"/>
      <c r="C109" s="187" t="s">
        <v>229</v>
      </c>
      <c r="D109" s="187" t="s">
        <v>100</v>
      </c>
      <c r="E109" s="188" t="s">
        <v>230</v>
      </c>
      <c r="F109" s="189" t="s">
        <v>231</v>
      </c>
      <c r="G109" s="190" t="s">
        <v>103</v>
      </c>
      <c r="H109" s="191">
        <v>1</v>
      </c>
      <c r="I109" s="192"/>
      <c r="J109" s="193">
        <f>ROUND(I109*H109,2)</f>
        <v>0</v>
      </c>
      <c r="K109" s="194"/>
      <c r="L109" s="41"/>
      <c r="M109" s="195" t="s">
        <v>19</v>
      </c>
      <c r="N109" s="196" t="s">
        <v>40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104</v>
      </c>
      <c r="AT109" s="199" t="s">
        <v>100</v>
      </c>
      <c r="AU109" s="199" t="s">
        <v>74</v>
      </c>
      <c r="AY109" s="14" t="s">
        <v>99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4" t="s">
        <v>74</v>
      </c>
      <c r="BK109" s="200">
        <f>ROUND(I109*H109,2)</f>
        <v>0</v>
      </c>
      <c r="BL109" s="14" t="s">
        <v>104</v>
      </c>
      <c r="BM109" s="199" t="s">
        <v>232</v>
      </c>
    </row>
    <row r="110" s="2" customFormat="1" ht="66.75" customHeight="1">
      <c r="A110" s="35"/>
      <c r="B110" s="36"/>
      <c r="C110" s="187" t="s">
        <v>233</v>
      </c>
      <c r="D110" s="187" t="s">
        <v>100</v>
      </c>
      <c r="E110" s="188" t="s">
        <v>234</v>
      </c>
      <c r="F110" s="189" t="s">
        <v>235</v>
      </c>
      <c r="G110" s="190" t="s">
        <v>103</v>
      </c>
      <c r="H110" s="191">
        <v>1</v>
      </c>
      <c r="I110" s="192"/>
      <c r="J110" s="193">
        <f>ROUND(I110*H110,2)</f>
        <v>0</v>
      </c>
      <c r="K110" s="194"/>
      <c r="L110" s="41"/>
      <c r="M110" s="195" t="s">
        <v>19</v>
      </c>
      <c r="N110" s="196" t="s">
        <v>40</v>
      </c>
      <c r="O110" s="81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104</v>
      </c>
      <c r="AT110" s="199" t="s">
        <v>100</v>
      </c>
      <c r="AU110" s="199" t="s">
        <v>74</v>
      </c>
      <c r="AY110" s="14" t="s">
        <v>99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4" t="s">
        <v>74</v>
      </c>
      <c r="BK110" s="200">
        <f>ROUND(I110*H110,2)</f>
        <v>0</v>
      </c>
      <c r="BL110" s="14" t="s">
        <v>104</v>
      </c>
      <c r="BM110" s="199" t="s">
        <v>236</v>
      </c>
    </row>
    <row r="111" s="2" customFormat="1" ht="66.75" customHeight="1">
      <c r="A111" s="35"/>
      <c r="B111" s="36"/>
      <c r="C111" s="187" t="s">
        <v>237</v>
      </c>
      <c r="D111" s="187" t="s">
        <v>100</v>
      </c>
      <c r="E111" s="188" t="s">
        <v>238</v>
      </c>
      <c r="F111" s="189" t="s">
        <v>239</v>
      </c>
      <c r="G111" s="190" t="s">
        <v>103</v>
      </c>
      <c r="H111" s="191">
        <v>1</v>
      </c>
      <c r="I111" s="192"/>
      <c r="J111" s="193">
        <f>ROUND(I111*H111,2)</f>
        <v>0</v>
      </c>
      <c r="K111" s="194"/>
      <c r="L111" s="41"/>
      <c r="M111" s="195" t="s">
        <v>19</v>
      </c>
      <c r="N111" s="196" t="s">
        <v>40</v>
      </c>
      <c r="O111" s="81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9" t="s">
        <v>104</v>
      </c>
      <c r="AT111" s="199" t="s">
        <v>100</v>
      </c>
      <c r="AU111" s="199" t="s">
        <v>74</v>
      </c>
      <c r="AY111" s="14" t="s">
        <v>99</v>
      </c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4" t="s">
        <v>74</v>
      </c>
      <c r="BK111" s="200">
        <f>ROUND(I111*H111,2)</f>
        <v>0</v>
      </c>
      <c r="BL111" s="14" t="s">
        <v>104</v>
      </c>
      <c r="BM111" s="199" t="s">
        <v>240</v>
      </c>
    </row>
    <row r="112" s="2" customFormat="1" ht="66.75" customHeight="1">
      <c r="A112" s="35"/>
      <c r="B112" s="36"/>
      <c r="C112" s="187" t="s">
        <v>241</v>
      </c>
      <c r="D112" s="187" t="s">
        <v>100</v>
      </c>
      <c r="E112" s="188" t="s">
        <v>242</v>
      </c>
      <c r="F112" s="189" t="s">
        <v>243</v>
      </c>
      <c r="G112" s="190" t="s">
        <v>103</v>
      </c>
      <c r="H112" s="191">
        <v>1</v>
      </c>
      <c r="I112" s="192"/>
      <c r="J112" s="193">
        <f>ROUND(I112*H112,2)</f>
        <v>0</v>
      </c>
      <c r="K112" s="194"/>
      <c r="L112" s="41"/>
      <c r="M112" s="195" t="s">
        <v>19</v>
      </c>
      <c r="N112" s="196" t="s">
        <v>40</v>
      </c>
      <c r="O112" s="81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9" t="s">
        <v>104</v>
      </c>
      <c r="AT112" s="199" t="s">
        <v>100</v>
      </c>
      <c r="AU112" s="199" t="s">
        <v>74</v>
      </c>
      <c r="AY112" s="14" t="s">
        <v>99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4" t="s">
        <v>74</v>
      </c>
      <c r="BK112" s="200">
        <f>ROUND(I112*H112,2)</f>
        <v>0</v>
      </c>
      <c r="BL112" s="14" t="s">
        <v>104</v>
      </c>
      <c r="BM112" s="199" t="s">
        <v>244</v>
      </c>
    </row>
    <row r="113" s="2" customFormat="1" ht="66.75" customHeight="1">
      <c r="A113" s="35"/>
      <c r="B113" s="36"/>
      <c r="C113" s="187" t="s">
        <v>245</v>
      </c>
      <c r="D113" s="187" t="s">
        <v>100</v>
      </c>
      <c r="E113" s="188" t="s">
        <v>246</v>
      </c>
      <c r="F113" s="189" t="s">
        <v>247</v>
      </c>
      <c r="G113" s="190" t="s">
        <v>103</v>
      </c>
      <c r="H113" s="191">
        <v>1</v>
      </c>
      <c r="I113" s="192"/>
      <c r="J113" s="193">
        <f>ROUND(I113*H113,2)</f>
        <v>0</v>
      </c>
      <c r="K113" s="194"/>
      <c r="L113" s="41"/>
      <c r="M113" s="195" t="s">
        <v>19</v>
      </c>
      <c r="N113" s="196" t="s">
        <v>40</v>
      </c>
      <c r="O113" s="81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104</v>
      </c>
      <c r="AT113" s="199" t="s">
        <v>100</v>
      </c>
      <c r="AU113" s="199" t="s">
        <v>74</v>
      </c>
      <c r="AY113" s="14" t="s">
        <v>99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4" t="s">
        <v>74</v>
      </c>
      <c r="BK113" s="200">
        <f>ROUND(I113*H113,2)</f>
        <v>0</v>
      </c>
      <c r="BL113" s="14" t="s">
        <v>104</v>
      </c>
      <c r="BM113" s="199" t="s">
        <v>248</v>
      </c>
    </row>
    <row r="114" s="2" customFormat="1" ht="49.05" customHeight="1">
      <c r="A114" s="35"/>
      <c r="B114" s="36"/>
      <c r="C114" s="187" t="s">
        <v>249</v>
      </c>
      <c r="D114" s="187" t="s">
        <v>100</v>
      </c>
      <c r="E114" s="188" t="s">
        <v>250</v>
      </c>
      <c r="F114" s="189" t="s">
        <v>251</v>
      </c>
      <c r="G114" s="190" t="s">
        <v>103</v>
      </c>
      <c r="H114" s="191">
        <v>1</v>
      </c>
      <c r="I114" s="192"/>
      <c r="J114" s="193">
        <f>ROUND(I114*H114,2)</f>
        <v>0</v>
      </c>
      <c r="K114" s="194"/>
      <c r="L114" s="41"/>
      <c r="M114" s="195" t="s">
        <v>19</v>
      </c>
      <c r="N114" s="196" t="s">
        <v>40</v>
      </c>
      <c r="O114" s="81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9" t="s">
        <v>104</v>
      </c>
      <c r="AT114" s="199" t="s">
        <v>100</v>
      </c>
      <c r="AU114" s="199" t="s">
        <v>74</v>
      </c>
      <c r="AY114" s="14" t="s">
        <v>99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4" t="s">
        <v>74</v>
      </c>
      <c r="BK114" s="200">
        <f>ROUND(I114*H114,2)</f>
        <v>0</v>
      </c>
      <c r="BL114" s="14" t="s">
        <v>104</v>
      </c>
      <c r="BM114" s="199" t="s">
        <v>252</v>
      </c>
    </row>
    <row r="115" s="2" customFormat="1" ht="24.15" customHeight="1">
      <c r="A115" s="35"/>
      <c r="B115" s="36"/>
      <c r="C115" s="187" t="s">
        <v>253</v>
      </c>
      <c r="D115" s="187" t="s">
        <v>100</v>
      </c>
      <c r="E115" s="188" t="s">
        <v>254</v>
      </c>
      <c r="F115" s="189" t="s">
        <v>255</v>
      </c>
      <c r="G115" s="190" t="s">
        <v>103</v>
      </c>
      <c r="H115" s="191">
        <v>1</v>
      </c>
      <c r="I115" s="192"/>
      <c r="J115" s="193">
        <f>ROUND(I115*H115,2)</f>
        <v>0</v>
      </c>
      <c r="K115" s="194"/>
      <c r="L115" s="41"/>
      <c r="M115" s="195" t="s">
        <v>19</v>
      </c>
      <c r="N115" s="196" t="s">
        <v>40</v>
      </c>
      <c r="O115" s="81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9" t="s">
        <v>104</v>
      </c>
      <c r="AT115" s="199" t="s">
        <v>100</v>
      </c>
      <c r="AU115" s="199" t="s">
        <v>74</v>
      </c>
      <c r="AY115" s="14" t="s">
        <v>99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4" t="s">
        <v>74</v>
      </c>
      <c r="BK115" s="200">
        <f>ROUND(I115*H115,2)</f>
        <v>0</v>
      </c>
      <c r="BL115" s="14" t="s">
        <v>104</v>
      </c>
      <c r="BM115" s="199" t="s">
        <v>256</v>
      </c>
    </row>
    <row r="116" s="2" customFormat="1" ht="24.15" customHeight="1">
      <c r="A116" s="35"/>
      <c r="B116" s="36"/>
      <c r="C116" s="187" t="s">
        <v>257</v>
      </c>
      <c r="D116" s="187" t="s">
        <v>100</v>
      </c>
      <c r="E116" s="188" t="s">
        <v>258</v>
      </c>
      <c r="F116" s="189" t="s">
        <v>259</v>
      </c>
      <c r="G116" s="190" t="s">
        <v>103</v>
      </c>
      <c r="H116" s="191">
        <v>1</v>
      </c>
      <c r="I116" s="192"/>
      <c r="J116" s="193">
        <f>ROUND(I116*H116,2)</f>
        <v>0</v>
      </c>
      <c r="K116" s="194"/>
      <c r="L116" s="41"/>
      <c r="M116" s="195" t="s">
        <v>19</v>
      </c>
      <c r="N116" s="196" t="s">
        <v>40</v>
      </c>
      <c r="O116" s="81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104</v>
      </c>
      <c r="AT116" s="199" t="s">
        <v>100</v>
      </c>
      <c r="AU116" s="199" t="s">
        <v>74</v>
      </c>
      <c r="AY116" s="14" t="s">
        <v>99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4" t="s">
        <v>74</v>
      </c>
      <c r="BK116" s="200">
        <f>ROUND(I116*H116,2)</f>
        <v>0</v>
      </c>
      <c r="BL116" s="14" t="s">
        <v>104</v>
      </c>
      <c r="BM116" s="199" t="s">
        <v>260</v>
      </c>
    </row>
    <row r="117" s="2" customFormat="1" ht="24.15" customHeight="1">
      <c r="A117" s="35"/>
      <c r="B117" s="36"/>
      <c r="C117" s="187" t="s">
        <v>261</v>
      </c>
      <c r="D117" s="187" t="s">
        <v>100</v>
      </c>
      <c r="E117" s="188" t="s">
        <v>262</v>
      </c>
      <c r="F117" s="189" t="s">
        <v>263</v>
      </c>
      <c r="G117" s="190" t="s">
        <v>103</v>
      </c>
      <c r="H117" s="191">
        <v>1</v>
      </c>
      <c r="I117" s="192"/>
      <c r="J117" s="193">
        <f>ROUND(I117*H117,2)</f>
        <v>0</v>
      </c>
      <c r="K117" s="194"/>
      <c r="L117" s="41"/>
      <c r="M117" s="195" t="s">
        <v>19</v>
      </c>
      <c r="N117" s="196" t="s">
        <v>40</v>
      </c>
      <c r="O117" s="81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104</v>
      </c>
      <c r="AT117" s="199" t="s">
        <v>100</v>
      </c>
      <c r="AU117" s="199" t="s">
        <v>74</v>
      </c>
      <c r="AY117" s="14" t="s">
        <v>99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4" t="s">
        <v>74</v>
      </c>
      <c r="BK117" s="200">
        <f>ROUND(I117*H117,2)</f>
        <v>0</v>
      </c>
      <c r="BL117" s="14" t="s">
        <v>104</v>
      </c>
      <c r="BM117" s="199" t="s">
        <v>264</v>
      </c>
    </row>
    <row r="118" s="2" customFormat="1" ht="24.15" customHeight="1">
      <c r="A118" s="35"/>
      <c r="B118" s="36"/>
      <c r="C118" s="187" t="s">
        <v>265</v>
      </c>
      <c r="D118" s="187" t="s">
        <v>100</v>
      </c>
      <c r="E118" s="188" t="s">
        <v>266</v>
      </c>
      <c r="F118" s="189" t="s">
        <v>267</v>
      </c>
      <c r="G118" s="190" t="s">
        <v>103</v>
      </c>
      <c r="H118" s="191">
        <v>1</v>
      </c>
      <c r="I118" s="192"/>
      <c r="J118" s="193">
        <f>ROUND(I118*H118,2)</f>
        <v>0</v>
      </c>
      <c r="K118" s="194"/>
      <c r="L118" s="41"/>
      <c r="M118" s="195" t="s">
        <v>19</v>
      </c>
      <c r="N118" s="196" t="s">
        <v>40</v>
      </c>
      <c r="O118" s="81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9" t="s">
        <v>104</v>
      </c>
      <c r="AT118" s="199" t="s">
        <v>100</v>
      </c>
      <c r="AU118" s="199" t="s">
        <v>74</v>
      </c>
      <c r="AY118" s="14" t="s">
        <v>99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4" t="s">
        <v>74</v>
      </c>
      <c r="BK118" s="200">
        <f>ROUND(I118*H118,2)</f>
        <v>0</v>
      </c>
      <c r="BL118" s="14" t="s">
        <v>104</v>
      </c>
      <c r="BM118" s="199" t="s">
        <v>268</v>
      </c>
    </row>
    <row r="119" s="2" customFormat="1" ht="33" customHeight="1">
      <c r="A119" s="35"/>
      <c r="B119" s="36"/>
      <c r="C119" s="187" t="s">
        <v>269</v>
      </c>
      <c r="D119" s="187" t="s">
        <v>100</v>
      </c>
      <c r="E119" s="188" t="s">
        <v>270</v>
      </c>
      <c r="F119" s="189" t="s">
        <v>271</v>
      </c>
      <c r="G119" s="190" t="s">
        <v>103</v>
      </c>
      <c r="H119" s="191">
        <v>1</v>
      </c>
      <c r="I119" s="192"/>
      <c r="J119" s="193">
        <f>ROUND(I119*H119,2)</f>
        <v>0</v>
      </c>
      <c r="K119" s="194"/>
      <c r="L119" s="41"/>
      <c r="M119" s="195" t="s">
        <v>19</v>
      </c>
      <c r="N119" s="196" t="s">
        <v>40</v>
      </c>
      <c r="O119" s="81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9" t="s">
        <v>104</v>
      </c>
      <c r="AT119" s="199" t="s">
        <v>100</v>
      </c>
      <c r="AU119" s="199" t="s">
        <v>74</v>
      </c>
      <c r="AY119" s="14" t="s">
        <v>99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4" t="s">
        <v>74</v>
      </c>
      <c r="BK119" s="200">
        <f>ROUND(I119*H119,2)</f>
        <v>0</v>
      </c>
      <c r="BL119" s="14" t="s">
        <v>104</v>
      </c>
      <c r="BM119" s="199" t="s">
        <v>272</v>
      </c>
    </row>
    <row r="120" s="2" customFormat="1" ht="33" customHeight="1">
      <c r="A120" s="35"/>
      <c r="B120" s="36"/>
      <c r="C120" s="187" t="s">
        <v>273</v>
      </c>
      <c r="D120" s="187" t="s">
        <v>100</v>
      </c>
      <c r="E120" s="188" t="s">
        <v>274</v>
      </c>
      <c r="F120" s="189" t="s">
        <v>275</v>
      </c>
      <c r="G120" s="190" t="s">
        <v>103</v>
      </c>
      <c r="H120" s="191">
        <v>1</v>
      </c>
      <c r="I120" s="192"/>
      <c r="J120" s="193">
        <f>ROUND(I120*H120,2)</f>
        <v>0</v>
      </c>
      <c r="K120" s="194"/>
      <c r="L120" s="41"/>
      <c r="M120" s="195" t="s">
        <v>19</v>
      </c>
      <c r="N120" s="196" t="s">
        <v>40</v>
      </c>
      <c r="O120" s="8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9" t="s">
        <v>104</v>
      </c>
      <c r="AT120" s="199" t="s">
        <v>100</v>
      </c>
      <c r="AU120" s="199" t="s">
        <v>74</v>
      </c>
      <c r="AY120" s="14" t="s">
        <v>99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4" t="s">
        <v>74</v>
      </c>
      <c r="BK120" s="200">
        <f>ROUND(I120*H120,2)</f>
        <v>0</v>
      </c>
      <c r="BL120" s="14" t="s">
        <v>104</v>
      </c>
      <c r="BM120" s="199" t="s">
        <v>276</v>
      </c>
    </row>
    <row r="121" s="2" customFormat="1" ht="33" customHeight="1">
      <c r="A121" s="35"/>
      <c r="B121" s="36"/>
      <c r="C121" s="187" t="s">
        <v>277</v>
      </c>
      <c r="D121" s="187" t="s">
        <v>100</v>
      </c>
      <c r="E121" s="188" t="s">
        <v>278</v>
      </c>
      <c r="F121" s="189" t="s">
        <v>279</v>
      </c>
      <c r="G121" s="190" t="s">
        <v>103</v>
      </c>
      <c r="H121" s="191">
        <v>1</v>
      </c>
      <c r="I121" s="192"/>
      <c r="J121" s="193">
        <f>ROUND(I121*H121,2)</f>
        <v>0</v>
      </c>
      <c r="K121" s="194"/>
      <c r="L121" s="41"/>
      <c r="M121" s="195" t="s">
        <v>19</v>
      </c>
      <c r="N121" s="196" t="s">
        <v>40</v>
      </c>
      <c r="O121" s="8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9" t="s">
        <v>104</v>
      </c>
      <c r="AT121" s="199" t="s">
        <v>100</v>
      </c>
      <c r="AU121" s="199" t="s">
        <v>74</v>
      </c>
      <c r="AY121" s="14" t="s">
        <v>99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4" t="s">
        <v>74</v>
      </c>
      <c r="BK121" s="200">
        <f>ROUND(I121*H121,2)</f>
        <v>0</v>
      </c>
      <c r="BL121" s="14" t="s">
        <v>104</v>
      </c>
      <c r="BM121" s="199" t="s">
        <v>280</v>
      </c>
    </row>
    <row r="122" s="2" customFormat="1" ht="24.15" customHeight="1">
      <c r="A122" s="35"/>
      <c r="B122" s="36"/>
      <c r="C122" s="187" t="s">
        <v>281</v>
      </c>
      <c r="D122" s="187" t="s">
        <v>100</v>
      </c>
      <c r="E122" s="188" t="s">
        <v>282</v>
      </c>
      <c r="F122" s="189" t="s">
        <v>283</v>
      </c>
      <c r="G122" s="190" t="s">
        <v>103</v>
      </c>
      <c r="H122" s="191">
        <v>1</v>
      </c>
      <c r="I122" s="192"/>
      <c r="J122" s="193">
        <f>ROUND(I122*H122,2)</f>
        <v>0</v>
      </c>
      <c r="K122" s="194"/>
      <c r="L122" s="41"/>
      <c r="M122" s="195" t="s">
        <v>19</v>
      </c>
      <c r="N122" s="196" t="s">
        <v>40</v>
      </c>
      <c r="O122" s="81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9" t="s">
        <v>104</v>
      </c>
      <c r="AT122" s="199" t="s">
        <v>100</v>
      </c>
      <c r="AU122" s="199" t="s">
        <v>74</v>
      </c>
      <c r="AY122" s="14" t="s">
        <v>99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4" t="s">
        <v>74</v>
      </c>
      <c r="BK122" s="200">
        <f>ROUND(I122*H122,2)</f>
        <v>0</v>
      </c>
      <c r="BL122" s="14" t="s">
        <v>104</v>
      </c>
      <c r="BM122" s="199" t="s">
        <v>284</v>
      </c>
    </row>
    <row r="123" s="2" customFormat="1" ht="44.25" customHeight="1">
      <c r="A123" s="35"/>
      <c r="B123" s="36"/>
      <c r="C123" s="187" t="s">
        <v>285</v>
      </c>
      <c r="D123" s="187" t="s">
        <v>100</v>
      </c>
      <c r="E123" s="188" t="s">
        <v>286</v>
      </c>
      <c r="F123" s="189" t="s">
        <v>287</v>
      </c>
      <c r="G123" s="190" t="s">
        <v>103</v>
      </c>
      <c r="H123" s="191">
        <v>1</v>
      </c>
      <c r="I123" s="192"/>
      <c r="J123" s="193">
        <f>ROUND(I123*H123,2)</f>
        <v>0</v>
      </c>
      <c r="K123" s="194"/>
      <c r="L123" s="41"/>
      <c r="M123" s="195" t="s">
        <v>19</v>
      </c>
      <c r="N123" s="196" t="s">
        <v>40</v>
      </c>
      <c r="O123" s="8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104</v>
      </c>
      <c r="AT123" s="199" t="s">
        <v>100</v>
      </c>
      <c r="AU123" s="199" t="s">
        <v>74</v>
      </c>
      <c r="AY123" s="14" t="s">
        <v>99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4" t="s">
        <v>74</v>
      </c>
      <c r="BK123" s="200">
        <f>ROUND(I123*H123,2)</f>
        <v>0</v>
      </c>
      <c r="BL123" s="14" t="s">
        <v>104</v>
      </c>
      <c r="BM123" s="199" t="s">
        <v>288</v>
      </c>
    </row>
    <row r="124" s="2" customFormat="1" ht="44.25" customHeight="1">
      <c r="A124" s="35"/>
      <c r="B124" s="36"/>
      <c r="C124" s="187" t="s">
        <v>289</v>
      </c>
      <c r="D124" s="187" t="s">
        <v>100</v>
      </c>
      <c r="E124" s="188" t="s">
        <v>290</v>
      </c>
      <c r="F124" s="189" t="s">
        <v>291</v>
      </c>
      <c r="G124" s="190" t="s">
        <v>103</v>
      </c>
      <c r="H124" s="191">
        <v>1</v>
      </c>
      <c r="I124" s="192"/>
      <c r="J124" s="193">
        <f>ROUND(I124*H124,2)</f>
        <v>0</v>
      </c>
      <c r="K124" s="194"/>
      <c r="L124" s="41"/>
      <c r="M124" s="195" t="s">
        <v>19</v>
      </c>
      <c r="N124" s="196" t="s">
        <v>40</v>
      </c>
      <c r="O124" s="8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9" t="s">
        <v>104</v>
      </c>
      <c r="AT124" s="199" t="s">
        <v>100</v>
      </c>
      <c r="AU124" s="199" t="s">
        <v>74</v>
      </c>
      <c r="AY124" s="14" t="s">
        <v>99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4" t="s">
        <v>74</v>
      </c>
      <c r="BK124" s="200">
        <f>ROUND(I124*H124,2)</f>
        <v>0</v>
      </c>
      <c r="BL124" s="14" t="s">
        <v>104</v>
      </c>
      <c r="BM124" s="199" t="s">
        <v>292</v>
      </c>
    </row>
    <row r="125" s="2" customFormat="1" ht="55.5" customHeight="1">
      <c r="A125" s="35"/>
      <c r="B125" s="36"/>
      <c r="C125" s="187" t="s">
        <v>293</v>
      </c>
      <c r="D125" s="187" t="s">
        <v>100</v>
      </c>
      <c r="E125" s="188" t="s">
        <v>294</v>
      </c>
      <c r="F125" s="189" t="s">
        <v>295</v>
      </c>
      <c r="G125" s="190" t="s">
        <v>103</v>
      </c>
      <c r="H125" s="191">
        <v>1</v>
      </c>
      <c r="I125" s="192"/>
      <c r="J125" s="193">
        <f>ROUND(I125*H125,2)</f>
        <v>0</v>
      </c>
      <c r="K125" s="194"/>
      <c r="L125" s="41"/>
      <c r="M125" s="195" t="s">
        <v>19</v>
      </c>
      <c r="N125" s="196" t="s">
        <v>40</v>
      </c>
      <c r="O125" s="8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9" t="s">
        <v>104</v>
      </c>
      <c r="AT125" s="199" t="s">
        <v>100</v>
      </c>
      <c r="AU125" s="199" t="s">
        <v>74</v>
      </c>
      <c r="AY125" s="14" t="s">
        <v>99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4" t="s">
        <v>74</v>
      </c>
      <c r="BK125" s="200">
        <f>ROUND(I125*H125,2)</f>
        <v>0</v>
      </c>
      <c r="BL125" s="14" t="s">
        <v>104</v>
      </c>
      <c r="BM125" s="199" t="s">
        <v>296</v>
      </c>
    </row>
    <row r="126" s="2" customFormat="1" ht="78" customHeight="1">
      <c r="A126" s="35"/>
      <c r="B126" s="36"/>
      <c r="C126" s="187" t="s">
        <v>297</v>
      </c>
      <c r="D126" s="187" t="s">
        <v>100</v>
      </c>
      <c r="E126" s="188" t="s">
        <v>298</v>
      </c>
      <c r="F126" s="189" t="s">
        <v>299</v>
      </c>
      <c r="G126" s="190" t="s">
        <v>103</v>
      </c>
      <c r="H126" s="191">
        <v>1</v>
      </c>
      <c r="I126" s="192"/>
      <c r="J126" s="193">
        <f>ROUND(I126*H126,2)</f>
        <v>0</v>
      </c>
      <c r="K126" s="194"/>
      <c r="L126" s="41"/>
      <c r="M126" s="195" t="s">
        <v>19</v>
      </c>
      <c r="N126" s="196" t="s">
        <v>40</v>
      </c>
      <c r="O126" s="8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104</v>
      </c>
      <c r="AT126" s="199" t="s">
        <v>100</v>
      </c>
      <c r="AU126" s="199" t="s">
        <v>74</v>
      </c>
      <c r="AY126" s="14" t="s">
        <v>99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4" t="s">
        <v>74</v>
      </c>
      <c r="BK126" s="200">
        <f>ROUND(I126*H126,2)</f>
        <v>0</v>
      </c>
      <c r="BL126" s="14" t="s">
        <v>104</v>
      </c>
      <c r="BM126" s="199" t="s">
        <v>300</v>
      </c>
    </row>
    <row r="127" s="2" customFormat="1" ht="33" customHeight="1">
      <c r="A127" s="35"/>
      <c r="B127" s="36"/>
      <c r="C127" s="187" t="s">
        <v>301</v>
      </c>
      <c r="D127" s="187" t="s">
        <v>100</v>
      </c>
      <c r="E127" s="188" t="s">
        <v>302</v>
      </c>
      <c r="F127" s="189" t="s">
        <v>303</v>
      </c>
      <c r="G127" s="190" t="s">
        <v>103</v>
      </c>
      <c r="H127" s="191">
        <v>1</v>
      </c>
      <c r="I127" s="192"/>
      <c r="J127" s="193">
        <f>ROUND(I127*H127,2)</f>
        <v>0</v>
      </c>
      <c r="K127" s="194"/>
      <c r="L127" s="41"/>
      <c r="M127" s="195" t="s">
        <v>19</v>
      </c>
      <c r="N127" s="196" t="s">
        <v>40</v>
      </c>
      <c r="O127" s="8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9" t="s">
        <v>104</v>
      </c>
      <c r="AT127" s="199" t="s">
        <v>100</v>
      </c>
      <c r="AU127" s="199" t="s">
        <v>74</v>
      </c>
      <c r="AY127" s="14" t="s">
        <v>99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74</v>
      </c>
      <c r="BK127" s="200">
        <f>ROUND(I127*H127,2)</f>
        <v>0</v>
      </c>
      <c r="BL127" s="14" t="s">
        <v>104</v>
      </c>
      <c r="BM127" s="199" t="s">
        <v>304</v>
      </c>
    </row>
    <row r="128" s="2" customFormat="1" ht="33" customHeight="1">
      <c r="A128" s="35"/>
      <c r="B128" s="36"/>
      <c r="C128" s="187" t="s">
        <v>305</v>
      </c>
      <c r="D128" s="187" t="s">
        <v>100</v>
      </c>
      <c r="E128" s="188" t="s">
        <v>306</v>
      </c>
      <c r="F128" s="189" t="s">
        <v>307</v>
      </c>
      <c r="G128" s="190" t="s">
        <v>103</v>
      </c>
      <c r="H128" s="191">
        <v>1</v>
      </c>
      <c r="I128" s="192"/>
      <c r="J128" s="193">
        <f>ROUND(I128*H128,2)</f>
        <v>0</v>
      </c>
      <c r="K128" s="194"/>
      <c r="L128" s="41"/>
      <c r="M128" s="195" t="s">
        <v>19</v>
      </c>
      <c r="N128" s="196" t="s">
        <v>40</v>
      </c>
      <c r="O128" s="81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9" t="s">
        <v>104</v>
      </c>
      <c r="AT128" s="199" t="s">
        <v>100</v>
      </c>
      <c r="AU128" s="199" t="s">
        <v>74</v>
      </c>
      <c r="AY128" s="14" t="s">
        <v>99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4" t="s">
        <v>74</v>
      </c>
      <c r="BK128" s="200">
        <f>ROUND(I128*H128,2)</f>
        <v>0</v>
      </c>
      <c r="BL128" s="14" t="s">
        <v>104</v>
      </c>
      <c r="BM128" s="199" t="s">
        <v>308</v>
      </c>
    </row>
    <row r="129" s="2" customFormat="1" ht="21.75" customHeight="1">
      <c r="A129" s="35"/>
      <c r="B129" s="36"/>
      <c r="C129" s="187" t="s">
        <v>309</v>
      </c>
      <c r="D129" s="187" t="s">
        <v>100</v>
      </c>
      <c r="E129" s="188" t="s">
        <v>310</v>
      </c>
      <c r="F129" s="189" t="s">
        <v>311</v>
      </c>
      <c r="G129" s="190" t="s">
        <v>103</v>
      </c>
      <c r="H129" s="191">
        <v>5</v>
      </c>
      <c r="I129" s="192"/>
      <c r="J129" s="193">
        <f>ROUND(I129*H129,2)</f>
        <v>0</v>
      </c>
      <c r="K129" s="194"/>
      <c r="L129" s="41"/>
      <c r="M129" s="195" t="s">
        <v>19</v>
      </c>
      <c r="N129" s="196" t="s">
        <v>40</v>
      </c>
      <c r="O129" s="8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104</v>
      </c>
      <c r="AT129" s="199" t="s">
        <v>100</v>
      </c>
      <c r="AU129" s="199" t="s">
        <v>74</v>
      </c>
      <c r="AY129" s="14" t="s">
        <v>99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4" t="s">
        <v>74</v>
      </c>
      <c r="BK129" s="200">
        <f>ROUND(I129*H129,2)</f>
        <v>0</v>
      </c>
      <c r="BL129" s="14" t="s">
        <v>104</v>
      </c>
      <c r="BM129" s="199" t="s">
        <v>312</v>
      </c>
    </row>
    <row r="130" s="2" customFormat="1" ht="62.7" customHeight="1">
      <c r="A130" s="35"/>
      <c r="B130" s="36"/>
      <c r="C130" s="187" t="s">
        <v>313</v>
      </c>
      <c r="D130" s="187" t="s">
        <v>100</v>
      </c>
      <c r="E130" s="188" t="s">
        <v>314</v>
      </c>
      <c r="F130" s="189" t="s">
        <v>315</v>
      </c>
      <c r="G130" s="190" t="s">
        <v>103</v>
      </c>
      <c r="H130" s="191">
        <v>1</v>
      </c>
      <c r="I130" s="192"/>
      <c r="J130" s="193">
        <f>ROUND(I130*H130,2)</f>
        <v>0</v>
      </c>
      <c r="K130" s="194"/>
      <c r="L130" s="41"/>
      <c r="M130" s="195" t="s">
        <v>19</v>
      </c>
      <c r="N130" s="196" t="s">
        <v>40</v>
      </c>
      <c r="O130" s="8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9" t="s">
        <v>104</v>
      </c>
      <c r="AT130" s="199" t="s">
        <v>100</v>
      </c>
      <c r="AU130" s="199" t="s">
        <v>74</v>
      </c>
      <c r="AY130" s="14" t="s">
        <v>99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74</v>
      </c>
      <c r="BK130" s="200">
        <f>ROUND(I130*H130,2)</f>
        <v>0</v>
      </c>
      <c r="BL130" s="14" t="s">
        <v>104</v>
      </c>
      <c r="BM130" s="199" t="s">
        <v>316</v>
      </c>
    </row>
    <row r="131" s="2" customFormat="1" ht="62.7" customHeight="1">
      <c r="A131" s="35"/>
      <c r="B131" s="36"/>
      <c r="C131" s="187" t="s">
        <v>317</v>
      </c>
      <c r="D131" s="187" t="s">
        <v>100</v>
      </c>
      <c r="E131" s="188" t="s">
        <v>318</v>
      </c>
      <c r="F131" s="189" t="s">
        <v>319</v>
      </c>
      <c r="G131" s="190" t="s">
        <v>103</v>
      </c>
      <c r="H131" s="191">
        <v>5</v>
      </c>
      <c r="I131" s="192"/>
      <c r="J131" s="193">
        <f>ROUND(I131*H131,2)</f>
        <v>0</v>
      </c>
      <c r="K131" s="194"/>
      <c r="L131" s="41"/>
      <c r="M131" s="195" t="s">
        <v>19</v>
      </c>
      <c r="N131" s="196" t="s">
        <v>40</v>
      </c>
      <c r="O131" s="8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9" t="s">
        <v>104</v>
      </c>
      <c r="AT131" s="199" t="s">
        <v>100</v>
      </c>
      <c r="AU131" s="199" t="s">
        <v>74</v>
      </c>
      <c r="AY131" s="14" t="s">
        <v>99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4" t="s">
        <v>74</v>
      </c>
      <c r="BK131" s="200">
        <f>ROUND(I131*H131,2)</f>
        <v>0</v>
      </c>
      <c r="BL131" s="14" t="s">
        <v>104</v>
      </c>
      <c r="BM131" s="199" t="s">
        <v>320</v>
      </c>
    </row>
    <row r="132" s="2" customFormat="1" ht="55.5" customHeight="1">
      <c r="A132" s="35"/>
      <c r="B132" s="36"/>
      <c r="C132" s="187" t="s">
        <v>321</v>
      </c>
      <c r="D132" s="187" t="s">
        <v>100</v>
      </c>
      <c r="E132" s="188" t="s">
        <v>322</v>
      </c>
      <c r="F132" s="189" t="s">
        <v>323</v>
      </c>
      <c r="G132" s="190" t="s">
        <v>103</v>
      </c>
      <c r="H132" s="191">
        <v>5</v>
      </c>
      <c r="I132" s="192"/>
      <c r="J132" s="193">
        <f>ROUND(I132*H132,2)</f>
        <v>0</v>
      </c>
      <c r="K132" s="194"/>
      <c r="L132" s="41"/>
      <c r="M132" s="195" t="s">
        <v>19</v>
      </c>
      <c r="N132" s="196" t="s">
        <v>40</v>
      </c>
      <c r="O132" s="8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104</v>
      </c>
      <c r="AT132" s="199" t="s">
        <v>100</v>
      </c>
      <c r="AU132" s="199" t="s">
        <v>74</v>
      </c>
      <c r="AY132" s="14" t="s">
        <v>99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4" t="s">
        <v>74</v>
      </c>
      <c r="BK132" s="200">
        <f>ROUND(I132*H132,2)</f>
        <v>0</v>
      </c>
      <c r="BL132" s="14" t="s">
        <v>104</v>
      </c>
      <c r="BM132" s="199" t="s">
        <v>324</v>
      </c>
    </row>
    <row r="133" s="2" customFormat="1">
      <c r="A133" s="35"/>
      <c r="B133" s="36"/>
      <c r="C133" s="37"/>
      <c r="D133" s="201" t="s">
        <v>325</v>
      </c>
      <c r="E133" s="37"/>
      <c r="F133" s="202" t="s">
        <v>326</v>
      </c>
      <c r="G133" s="37"/>
      <c r="H133" s="37"/>
      <c r="I133" s="203"/>
      <c r="J133" s="37"/>
      <c r="K133" s="37"/>
      <c r="L133" s="41"/>
      <c r="M133" s="204"/>
      <c r="N133" s="205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325</v>
      </c>
      <c r="AU133" s="14" t="s">
        <v>74</v>
      </c>
    </row>
    <row r="134" s="2" customFormat="1" ht="62.7" customHeight="1">
      <c r="A134" s="35"/>
      <c r="B134" s="36"/>
      <c r="C134" s="187" t="s">
        <v>327</v>
      </c>
      <c r="D134" s="187" t="s">
        <v>100</v>
      </c>
      <c r="E134" s="188" t="s">
        <v>328</v>
      </c>
      <c r="F134" s="189" t="s">
        <v>329</v>
      </c>
      <c r="G134" s="190" t="s">
        <v>103</v>
      </c>
      <c r="H134" s="191">
        <v>300</v>
      </c>
      <c r="I134" s="192"/>
      <c r="J134" s="193">
        <f>ROUND(I134*H134,2)</f>
        <v>0</v>
      </c>
      <c r="K134" s="194"/>
      <c r="L134" s="41"/>
      <c r="M134" s="195" t="s">
        <v>19</v>
      </c>
      <c r="N134" s="196" t="s">
        <v>40</v>
      </c>
      <c r="O134" s="8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104</v>
      </c>
      <c r="AT134" s="199" t="s">
        <v>100</v>
      </c>
      <c r="AU134" s="199" t="s">
        <v>74</v>
      </c>
      <c r="AY134" s="14" t="s">
        <v>99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4" t="s">
        <v>74</v>
      </c>
      <c r="BK134" s="200">
        <f>ROUND(I134*H134,2)</f>
        <v>0</v>
      </c>
      <c r="BL134" s="14" t="s">
        <v>104</v>
      </c>
      <c r="BM134" s="199" t="s">
        <v>330</v>
      </c>
    </row>
    <row r="135" s="2" customFormat="1">
      <c r="A135" s="35"/>
      <c r="B135" s="36"/>
      <c r="C135" s="37"/>
      <c r="D135" s="201" t="s">
        <v>325</v>
      </c>
      <c r="E135" s="37"/>
      <c r="F135" s="202" t="s">
        <v>326</v>
      </c>
      <c r="G135" s="37"/>
      <c r="H135" s="37"/>
      <c r="I135" s="203"/>
      <c r="J135" s="37"/>
      <c r="K135" s="37"/>
      <c r="L135" s="41"/>
      <c r="M135" s="204"/>
      <c r="N135" s="205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325</v>
      </c>
      <c r="AU135" s="14" t="s">
        <v>74</v>
      </c>
    </row>
    <row r="136" s="11" customFormat="1" ht="25.92" customHeight="1">
      <c r="A136" s="11"/>
      <c r="B136" s="173"/>
      <c r="C136" s="174"/>
      <c r="D136" s="175" t="s">
        <v>68</v>
      </c>
      <c r="E136" s="176" t="s">
        <v>331</v>
      </c>
      <c r="F136" s="176" t="s">
        <v>332</v>
      </c>
      <c r="G136" s="174"/>
      <c r="H136" s="174"/>
      <c r="I136" s="177"/>
      <c r="J136" s="178">
        <f>BK136</f>
        <v>0</v>
      </c>
      <c r="K136" s="174"/>
      <c r="L136" s="179"/>
      <c r="M136" s="180"/>
      <c r="N136" s="181"/>
      <c r="O136" s="181"/>
      <c r="P136" s="182">
        <f>SUM(P137:P287)</f>
        <v>0</v>
      </c>
      <c r="Q136" s="181"/>
      <c r="R136" s="182">
        <f>SUM(R137:R287)</f>
        <v>0</v>
      </c>
      <c r="S136" s="181"/>
      <c r="T136" s="183">
        <f>SUM(T137:T287)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84" t="s">
        <v>74</v>
      </c>
      <c r="AT136" s="185" t="s">
        <v>68</v>
      </c>
      <c r="AU136" s="185" t="s">
        <v>69</v>
      </c>
      <c r="AY136" s="184" t="s">
        <v>99</v>
      </c>
      <c r="BK136" s="186">
        <f>SUM(BK137:BK287)</f>
        <v>0</v>
      </c>
    </row>
    <row r="137" s="2" customFormat="1" ht="16.5" customHeight="1">
      <c r="A137" s="35"/>
      <c r="B137" s="36"/>
      <c r="C137" s="206" t="s">
        <v>333</v>
      </c>
      <c r="D137" s="206" t="s">
        <v>334</v>
      </c>
      <c r="E137" s="207" t="s">
        <v>335</v>
      </c>
      <c r="F137" s="208" t="s">
        <v>336</v>
      </c>
      <c r="G137" s="209" t="s">
        <v>103</v>
      </c>
      <c r="H137" s="210">
        <v>1</v>
      </c>
      <c r="I137" s="211"/>
      <c r="J137" s="212">
        <f>ROUND(I137*H137,2)</f>
        <v>0</v>
      </c>
      <c r="K137" s="213"/>
      <c r="L137" s="214"/>
      <c r="M137" s="215" t="s">
        <v>19</v>
      </c>
      <c r="N137" s="216" t="s">
        <v>40</v>
      </c>
      <c r="O137" s="8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9" t="s">
        <v>129</v>
      </c>
      <c r="AT137" s="199" t="s">
        <v>334</v>
      </c>
      <c r="AU137" s="199" t="s">
        <v>74</v>
      </c>
      <c r="AY137" s="14" t="s">
        <v>99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74</v>
      </c>
      <c r="BK137" s="200">
        <f>ROUND(I137*H137,2)</f>
        <v>0</v>
      </c>
      <c r="BL137" s="14" t="s">
        <v>113</v>
      </c>
      <c r="BM137" s="199" t="s">
        <v>337</v>
      </c>
    </row>
    <row r="138" s="2" customFormat="1" ht="16.5" customHeight="1">
      <c r="A138" s="35"/>
      <c r="B138" s="36"/>
      <c r="C138" s="206" t="s">
        <v>338</v>
      </c>
      <c r="D138" s="206" t="s">
        <v>334</v>
      </c>
      <c r="E138" s="207" t="s">
        <v>339</v>
      </c>
      <c r="F138" s="208" t="s">
        <v>340</v>
      </c>
      <c r="G138" s="209" t="s">
        <v>103</v>
      </c>
      <c r="H138" s="210">
        <v>1</v>
      </c>
      <c r="I138" s="211"/>
      <c r="J138" s="212">
        <f>ROUND(I138*H138,2)</f>
        <v>0</v>
      </c>
      <c r="K138" s="213"/>
      <c r="L138" s="214"/>
      <c r="M138" s="215" t="s">
        <v>19</v>
      </c>
      <c r="N138" s="216" t="s">
        <v>40</v>
      </c>
      <c r="O138" s="8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129</v>
      </c>
      <c r="AT138" s="199" t="s">
        <v>334</v>
      </c>
      <c r="AU138" s="199" t="s">
        <v>74</v>
      </c>
      <c r="AY138" s="14" t="s">
        <v>99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4" t="s">
        <v>74</v>
      </c>
      <c r="BK138" s="200">
        <f>ROUND(I138*H138,2)</f>
        <v>0</v>
      </c>
      <c r="BL138" s="14" t="s">
        <v>113</v>
      </c>
      <c r="BM138" s="199" t="s">
        <v>341</v>
      </c>
    </row>
    <row r="139" s="2" customFormat="1" ht="16.5" customHeight="1">
      <c r="A139" s="35"/>
      <c r="B139" s="36"/>
      <c r="C139" s="206" t="s">
        <v>342</v>
      </c>
      <c r="D139" s="206" t="s">
        <v>334</v>
      </c>
      <c r="E139" s="207" t="s">
        <v>343</v>
      </c>
      <c r="F139" s="208" t="s">
        <v>344</v>
      </c>
      <c r="G139" s="209" t="s">
        <v>103</v>
      </c>
      <c r="H139" s="210">
        <v>1</v>
      </c>
      <c r="I139" s="211"/>
      <c r="J139" s="212">
        <f>ROUND(I139*H139,2)</f>
        <v>0</v>
      </c>
      <c r="K139" s="213"/>
      <c r="L139" s="214"/>
      <c r="M139" s="215" t="s">
        <v>19</v>
      </c>
      <c r="N139" s="216" t="s">
        <v>40</v>
      </c>
      <c r="O139" s="8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9" t="s">
        <v>129</v>
      </c>
      <c r="AT139" s="199" t="s">
        <v>334</v>
      </c>
      <c r="AU139" s="199" t="s">
        <v>74</v>
      </c>
      <c r="AY139" s="14" t="s">
        <v>99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74</v>
      </c>
      <c r="BK139" s="200">
        <f>ROUND(I139*H139,2)</f>
        <v>0</v>
      </c>
      <c r="BL139" s="14" t="s">
        <v>113</v>
      </c>
      <c r="BM139" s="199" t="s">
        <v>345</v>
      </c>
    </row>
    <row r="140" s="2" customFormat="1" ht="16.5" customHeight="1">
      <c r="A140" s="35"/>
      <c r="B140" s="36"/>
      <c r="C140" s="206" t="s">
        <v>346</v>
      </c>
      <c r="D140" s="206" t="s">
        <v>334</v>
      </c>
      <c r="E140" s="207" t="s">
        <v>347</v>
      </c>
      <c r="F140" s="208" t="s">
        <v>348</v>
      </c>
      <c r="G140" s="209" t="s">
        <v>103</v>
      </c>
      <c r="H140" s="210">
        <v>1</v>
      </c>
      <c r="I140" s="211"/>
      <c r="J140" s="212">
        <f>ROUND(I140*H140,2)</f>
        <v>0</v>
      </c>
      <c r="K140" s="213"/>
      <c r="L140" s="214"/>
      <c r="M140" s="215" t="s">
        <v>19</v>
      </c>
      <c r="N140" s="216" t="s">
        <v>40</v>
      </c>
      <c r="O140" s="8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129</v>
      </c>
      <c r="AT140" s="199" t="s">
        <v>334</v>
      </c>
      <c r="AU140" s="199" t="s">
        <v>74</v>
      </c>
      <c r="AY140" s="14" t="s">
        <v>99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4" t="s">
        <v>74</v>
      </c>
      <c r="BK140" s="200">
        <f>ROUND(I140*H140,2)</f>
        <v>0</v>
      </c>
      <c r="BL140" s="14" t="s">
        <v>113</v>
      </c>
      <c r="BM140" s="199" t="s">
        <v>349</v>
      </c>
    </row>
    <row r="141" s="2" customFormat="1" ht="16.5" customHeight="1">
      <c r="A141" s="35"/>
      <c r="B141" s="36"/>
      <c r="C141" s="206" t="s">
        <v>350</v>
      </c>
      <c r="D141" s="206" t="s">
        <v>334</v>
      </c>
      <c r="E141" s="207" t="s">
        <v>351</v>
      </c>
      <c r="F141" s="208" t="s">
        <v>352</v>
      </c>
      <c r="G141" s="209" t="s">
        <v>103</v>
      </c>
      <c r="H141" s="210">
        <v>1</v>
      </c>
      <c r="I141" s="211"/>
      <c r="J141" s="212">
        <f>ROUND(I141*H141,2)</f>
        <v>0</v>
      </c>
      <c r="K141" s="213"/>
      <c r="L141" s="214"/>
      <c r="M141" s="215" t="s">
        <v>19</v>
      </c>
      <c r="N141" s="216" t="s">
        <v>40</v>
      </c>
      <c r="O141" s="8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9" t="s">
        <v>129</v>
      </c>
      <c r="AT141" s="199" t="s">
        <v>334</v>
      </c>
      <c r="AU141" s="199" t="s">
        <v>74</v>
      </c>
      <c r="AY141" s="14" t="s">
        <v>99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4" t="s">
        <v>74</v>
      </c>
      <c r="BK141" s="200">
        <f>ROUND(I141*H141,2)</f>
        <v>0</v>
      </c>
      <c r="BL141" s="14" t="s">
        <v>113</v>
      </c>
      <c r="BM141" s="199" t="s">
        <v>353</v>
      </c>
    </row>
    <row r="142" s="2" customFormat="1" ht="16.5" customHeight="1">
      <c r="A142" s="35"/>
      <c r="B142" s="36"/>
      <c r="C142" s="206" t="s">
        <v>354</v>
      </c>
      <c r="D142" s="206" t="s">
        <v>334</v>
      </c>
      <c r="E142" s="207" t="s">
        <v>355</v>
      </c>
      <c r="F142" s="208" t="s">
        <v>356</v>
      </c>
      <c r="G142" s="209" t="s">
        <v>103</v>
      </c>
      <c r="H142" s="210">
        <v>1</v>
      </c>
      <c r="I142" s="211"/>
      <c r="J142" s="212">
        <f>ROUND(I142*H142,2)</f>
        <v>0</v>
      </c>
      <c r="K142" s="213"/>
      <c r="L142" s="214"/>
      <c r="M142" s="215" t="s">
        <v>19</v>
      </c>
      <c r="N142" s="216" t="s">
        <v>40</v>
      </c>
      <c r="O142" s="8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9" t="s">
        <v>129</v>
      </c>
      <c r="AT142" s="199" t="s">
        <v>334</v>
      </c>
      <c r="AU142" s="199" t="s">
        <v>74</v>
      </c>
      <c r="AY142" s="14" t="s">
        <v>99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4" t="s">
        <v>74</v>
      </c>
      <c r="BK142" s="200">
        <f>ROUND(I142*H142,2)</f>
        <v>0</v>
      </c>
      <c r="BL142" s="14" t="s">
        <v>113</v>
      </c>
      <c r="BM142" s="199" t="s">
        <v>357</v>
      </c>
    </row>
    <row r="143" s="2" customFormat="1" ht="16.5" customHeight="1">
      <c r="A143" s="35"/>
      <c r="B143" s="36"/>
      <c r="C143" s="206" t="s">
        <v>104</v>
      </c>
      <c r="D143" s="206" t="s">
        <v>334</v>
      </c>
      <c r="E143" s="207" t="s">
        <v>358</v>
      </c>
      <c r="F143" s="208" t="s">
        <v>359</v>
      </c>
      <c r="G143" s="209" t="s">
        <v>103</v>
      </c>
      <c r="H143" s="210">
        <v>1</v>
      </c>
      <c r="I143" s="211"/>
      <c r="J143" s="212">
        <f>ROUND(I143*H143,2)</f>
        <v>0</v>
      </c>
      <c r="K143" s="213"/>
      <c r="L143" s="214"/>
      <c r="M143" s="215" t="s">
        <v>19</v>
      </c>
      <c r="N143" s="216" t="s">
        <v>40</v>
      </c>
      <c r="O143" s="8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129</v>
      </c>
      <c r="AT143" s="199" t="s">
        <v>334</v>
      </c>
      <c r="AU143" s="199" t="s">
        <v>74</v>
      </c>
      <c r="AY143" s="14" t="s">
        <v>99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74</v>
      </c>
      <c r="BK143" s="200">
        <f>ROUND(I143*H143,2)</f>
        <v>0</v>
      </c>
      <c r="BL143" s="14" t="s">
        <v>113</v>
      </c>
      <c r="BM143" s="199" t="s">
        <v>360</v>
      </c>
    </row>
    <row r="144" s="2" customFormat="1" ht="16.5" customHeight="1">
      <c r="A144" s="35"/>
      <c r="B144" s="36"/>
      <c r="C144" s="206" t="s">
        <v>361</v>
      </c>
      <c r="D144" s="206" t="s">
        <v>334</v>
      </c>
      <c r="E144" s="207" t="s">
        <v>362</v>
      </c>
      <c r="F144" s="208" t="s">
        <v>363</v>
      </c>
      <c r="G144" s="209" t="s">
        <v>103</v>
      </c>
      <c r="H144" s="210">
        <v>1</v>
      </c>
      <c r="I144" s="211"/>
      <c r="J144" s="212">
        <f>ROUND(I144*H144,2)</f>
        <v>0</v>
      </c>
      <c r="K144" s="213"/>
      <c r="L144" s="214"/>
      <c r="M144" s="215" t="s">
        <v>19</v>
      </c>
      <c r="N144" s="216" t="s">
        <v>40</v>
      </c>
      <c r="O144" s="8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129</v>
      </c>
      <c r="AT144" s="199" t="s">
        <v>334</v>
      </c>
      <c r="AU144" s="199" t="s">
        <v>74</v>
      </c>
      <c r="AY144" s="14" t="s">
        <v>99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4" t="s">
        <v>74</v>
      </c>
      <c r="BK144" s="200">
        <f>ROUND(I144*H144,2)</f>
        <v>0</v>
      </c>
      <c r="BL144" s="14" t="s">
        <v>113</v>
      </c>
      <c r="BM144" s="199" t="s">
        <v>364</v>
      </c>
    </row>
    <row r="145" s="2" customFormat="1" ht="16.5" customHeight="1">
      <c r="A145" s="35"/>
      <c r="B145" s="36"/>
      <c r="C145" s="206" t="s">
        <v>365</v>
      </c>
      <c r="D145" s="206" t="s">
        <v>334</v>
      </c>
      <c r="E145" s="207" t="s">
        <v>366</v>
      </c>
      <c r="F145" s="208" t="s">
        <v>367</v>
      </c>
      <c r="G145" s="209" t="s">
        <v>103</v>
      </c>
      <c r="H145" s="210">
        <v>1</v>
      </c>
      <c r="I145" s="211"/>
      <c r="J145" s="212">
        <f>ROUND(I145*H145,2)</f>
        <v>0</v>
      </c>
      <c r="K145" s="213"/>
      <c r="L145" s="214"/>
      <c r="M145" s="215" t="s">
        <v>19</v>
      </c>
      <c r="N145" s="216" t="s">
        <v>40</v>
      </c>
      <c r="O145" s="8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129</v>
      </c>
      <c r="AT145" s="199" t="s">
        <v>334</v>
      </c>
      <c r="AU145" s="199" t="s">
        <v>74</v>
      </c>
      <c r="AY145" s="14" t="s">
        <v>99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74</v>
      </c>
      <c r="BK145" s="200">
        <f>ROUND(I145*H145,2)</f>
        <v>0</v>
      </c>
      <c r="BL145" s="14" t="s">
        <v>113</v>
      </c>
      <c r="BM145" s="199" t="s">
        <v>368</v>
      </c>
    </row>
    <row r="146" s="2" customFormat="1" ht="16.5" customHeight="1">
      <c r="A146" s="35"/>
      <c r="B146" s="36"/>
      <c r="C146" s="206" t="s">
        <v>369</v>
      </c>
      <c r="D146" s="206" t="s">
        <v>334</v>
      </c>
      <c r="E146" s="207" t="s">
        <v>370</v>
      </c>
      <c r="F146" s="208" t="s">
        <v>371</v>
      </c>
      <c r="G146" s="209" t="s">
        <v>103</v>
      </c>
      <c r="H146" s="210">
        <v>5</v>
      </c>
      <c r="I146" s="211"/>
      <c r="J146" s="212">
        <f>ROUND(I146*H146,2)</f>
        <v>0</v>
      </c>
      <c r="K146" s="213"/>
      <c r="L146" s="214"/>
      <c r="M146" s="215" t="s">
        <v>19</v>
      </c>
      <c r="N146" s="216" t="s">
        <v>40</v>
      </c>
      <c r="O146" s="8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9" t="s">
        <v>129</v>
      </c>
      <c r="AT146" s="199" t="s">
        <v>334</v>
      </c>
      <c r="AU146" s="199" t="s">
        <v>74</v>
      </c>
      <c r="AY146" s="14" t="s">
        <v>99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4" t="s">
        <v>74</v>
      </c>
      <c r="BK146" s="200">
        <f>ROUND(I146*H146,2)</f>
        <v>0</v>
      </c>
      <c r="BL146" s="14" t="s">
        <v>113</v>
      </c>
      <c r="BM146" s="199" t="s">
        <v>372</v>
      </c>
    </row>
    <row r="147" s="2" customFormat="1" ht="16.5" customHeight="1">
      <c r="A147" s="35"/>
      <c r="B147" s="36"/>
      <c r="C147" s="206" t="s">
        <v>373</v>
      </c>
      <c r="D147" s="206" t="s">
        <v>334</v>
      </c>
      <c r="E147" s="207" t="s">
        <v>374</v>
      </c>
      <c r="F147" s="208" t="s">
        <v>375</v>
      </c>
      <c r="G147" s="209" t="s">
        <v>103</v>
      </c>
      <c r="H147" s="210">
        <v>1</v>
      </c>
      <c r="I147" s="211"/>
      <c r="J147" s="212">
        <f>ROUND(I147*H147,2)</f>
        <v>0</v>
      </c>
      <c r="K147" s="213"/>
      <c r="L147" s="214"/>
      <c r="M147" s="215" t="s">
        <v>19</v>
      </c>
      <c r="N147" s="216" t="s">
        <v>40</v>
      </c>
      <c r="O147" s="8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129</v>
      </c>
      <c r="AT147" s="199" t="s">
        <v>334</v>
      </c>
      <c r="AU147" s="199" t="s">
        <v>74</v>
      </c>
      <c r="AY147" s="14" t="s">
        <v>99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4" t="s">
        <v>74</v>
      </c>
      <c r="BK147" s="200">
        <f>ROUND(I147*H147,2)</f>
        <v>0</v>
      </c>
      <c r="BL147" s="14" t="s">
        <v>113</v>
      </c>
      <c r="BM147" s="199" t="s">
        <v>376</v>
      </c>
    </row>
    <row r="148" s="2" customFormat="1" ht="16.5" customHeight="1">
      <c r="A148" s="35"/>
      <c r="B148" s="36"/>
      <c r="C148" s="206" t="s">
        <v>377</v>
      </c>
      <c r="D148" s="206" t="s">
        <v>334</v>
      </c>
      <c r="E148" s="207" t="s">
        <v>378</v>
      </c>
      <c r="F148" s="208" t="s">
        <v>379</v>
      </c>
      <c r="G148" s="209" t="s">
        <v>103</v>
      </c>
      <c r="H148" s="210">
        <v>1</v>
      </c>
      <c r="I148" s="211"/>
      <c r="J148" s="212">
        <f>ROUND(I148*H148,2)</f>
        <v>0</v>
      </c>
      <c r="K148" s="213"/>
      <c r="L148" s="214"/>
      <c r="M148" s="215" t="s">
        <v>19</v>
      </c>
      <c r="N148" s="216" t="s">
        <v>40</v>
      </c>
      <c r="O148" s="8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9" t="s">
        <v>129</v>
      </c>
      <c r="AT148" s="199" t="s">
        <v>334</v>
      </c>
      <c r="AU148" s="199" t="s">
        <v>74</v>
      </c>
      <c r="AY148" s="14" t="s">
        <v>99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74</v>
      </c>
      <c r="BK148" s="200">
        <f>ROUND(I148*H148,2)</f>
        <v>0</v>
      </c>
      <c r="BL148" s="14" t="s">
        <v>113</v>
      </c>
      <c r="BM148" s="199" t="s">
        <v>380</v>
      </c>
    </row>
    <row r="149" s="2" customFormat="1" ht="16.5" customHeight="1">
      <c r="A149" s="35"/>
      <c r="B149" s="36"/>
      <c r="C149" s="206" t="s">
        <v>381</v>
      </c>
      <c r="D149" s="206" t="s">
        <v>334</v>
      </c>
      <c r="E149" s="207" t="s">
        <v>382</v>
      </c>
      <c r="F149" s="208" t="s">
        <v>383</v>
      </c>
      <c r="G149" s="209" t="s">
        <v>103</v>
      </c>
      <c r="H149" s="210">
        <v>1</v>
      </c>
      <c r="I149" s="211"/>
      <c r="J149" s="212">
        <f>ROUND(I149*H149,2)</f>
        <v>0</v>
      </c>
      <c r="K149" s="213"/>
      <c r="L149" s="214"/>
      <c r="M149" s="215" t="s">
        <v>19</v>
      </c>
      <c r="N149" s="216" t="s">
        <v>40</v>
      </c>
      <c r="O149" s="8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129</v>
      </c>
      <c r="AT149" s="199" t="s">
        <v>334</v>
      </c>
      <c r="AU149" s="199" t="s">
        <v>74</v>
      </c>
      <c r="AY149" s="14" t="s">
        <v>99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4" t="s">
        <v>74</v>
      </c>
      <c r="BK149" s="200">
        <f>ROUND(I149*H149,2)</f>
        <v>0</v>
      </c>
      <c r="BL149" s="14" t="s">
        <v>113</v>
      </c>
      <c r="BM149" s="199" t="s">
        <v>384</v>
      </c>
    </row>
    <row r="150" s="2" customFormat="1" ht="16.5" customHeight="1">
      <c r="A150" s="35"/>
      <c r="B150" s="36"/>
      <c r="C150" s="206" t="s">
        <v>385</v>
      </c>
      <c r="D150" s="206" t="s">
        <v>334</v>
      </c>
      <c r="E150" s="207" t="s">
        <v>386</v>
      </c>
      <c r="F150" s="208" t="s">
        <v>387</v>
      </c>
      <c r="G150" s="209" t="s">
        <v>103</v>
      </c>
      <c r="H150" s="210">
        <v>1</v>
      </c>
      <c r="I150" s="211"/>
      <c r="J150" s="212">
        <f>ROUND(I150*H150,2)</f>
        <v>0</v>
      </c>
      <c r="K150" s="213"/>
      <c r="L150" s="214"/>
      <c r="M150" s="215" t="s">
        <v>19</v>
      </c>
      <c r="N150" s="216" t="s">
        <v>40</v>
      </c>
      <c r="O150" s="8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9" t="s">
        <v>129</v>
      </c>
      <c r="AT150" s="199" t="s">
        <v>334</v>
      </c>
      <c r="AU150" s="199" t="s">
        <v>74</v>
      </c>
      <c r="AY150" s="14" t="s">
        <v>99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4" t="s">
        <v>74</v>
      </c>
      <c r="BK150" s="200">
        <f>ROUND(I150*H150,2)</f>
        <v>0</v>
      </c>
      <c r="BL150" s="14" t="s">
        <v>113</v>
      </c>
      <c r="BM150" s="199" t="s">
        <v>388</v>
      </c>
    </row>
    <row r="151" s="2" customFormat="1" ht="16.5" customHeight="1">
      <c r="A151" s="35"/>
      <c r="B151" s="36"/>
      <c r="C151" s="206" t="s">
        <v>389</v>
      </c>
      <c r="D151" s="206" t="s">
        <v>334</v>
      </c>
      <c r="E151" s="207" t="s">
        <v>390</v>
      </c>
      <c r="F151" s="208" t="s">
        <v>391</v>
      </c>
      <c r="G151" s="209" t="s">
        <v>103</v>
      </c>
      <c r="H151" s="210">
        <v>1</v>
      </c>
      <c r="I151" s="211"/>
      <c r="J151" s="212">
        <f>ROUND(I151*H151,2)</f>
        <v>0</v>
      </c>
      <c r="K151" s="213"/>
      <c r="L151" s="214"/>
      <c r="M151" s="215" t="s">
        <v>19</v>
      </c>
      <c r="N151" s="216" t="s">
        <v>40</v>
      </c>
      <c r="O151" s="8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129</v>
      </c>
      <c r="AT151" s="199" t="s">
        <v>334</v>
      </c>
      <c r="AU151" s="199" t="s">
        <v>74</v>
      </c>
      <c r="AY151" s="14" t="s">
        <v>99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74</v>
      </c>
      <c r="BK151" s="200">
        <f>ROUND(I151*H151,2)</f>
        <v>0</v>
      </c>
      <c r="BL151" s="14" t="s">
        <v>113</v>
      </c>
      <c r="BM151" s="199" t="s">
        <v>392</v>
      </c>
    </row>
    <row r="152" s="2" customFormat="1" ht="16.5" customHeight="1">
      <c r="A152" s="35"/>
      <c r="B152" s="36"/>
      <c r="C152" s="206" t="s">
        <v>393</v>
      </c>
      <c r="D152" s="206" t="s">
        <v>334</v>
      </c>
      <c r="E152" s="207" t="s">
        <v>394</v>
      </c>
      <c r="F152" s="208" t="s">
        <v>395</v>
      </c>
      <c r="G152" s="209" t="s">
        <v>103</v>
      </c>
      <c r="H152" s="210">
        <v>5</v>
      </c>
      <c r="I152" s="211"/>
      <c r="J152" s="212">
        <f>ROUND(I152*H152,2)</f>
        <v>0</v>
      </c>
      <c r="K152" s="213"/>
      <c r="L152" s="214"/>
      <c r="M152" s="215" t="s">
        <v>19</v>
      </c>
      <c r="N152" s="216" t="s">
        <v>40</v>
      </c>
      <c r="O152" s="8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9" t="s">
        <v>129</v>
      </c>
      <c r="AT152" s="199" t="s">
        <v>334</v>
      </c>
      <c r="AU152" s="199" t="s">
        <v>74</v>
      </c>
      <c r="AY152" s="14" t="s">
        <v>99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4" t="s">
        <v>74</v>
      </c>
      <c r="BK152" s="200">
        <f>ROUND(I152*H152,2)</f>
        <v>0</v>
      </c>
      <c r="BL152" s="14" t="s">
        <v>113</v>
      </c>
      <c r="BM152" s="199" t="s">
        <v>396</v>
      </c>
    </row>
    <row r="153" s="2" customFormat="1" ht="16.5" customHeight="1">
      <c r="A153" s="35"/>
      <c r="B153" s="36"/>
      <c r="C153" s="206" t="s">
        <v>397</v>
      </c>
      <c r="D153" s="206" t="s">
        <v>334</v>
      </c>
      <c r="E153" s="207" t="s">
        <v>398</v>
      </c>
      <c r="F153" s="208" t="s">
        <v>399</v>
      </c>
      <c r="G153" s="209" t="s">
        <v>103</v>
      </c>
      <c r="H153" s="210">
        <v>1</v>
      </c>
      <c r="I153" s="211"/>
      <c r="J153" s="212">
        <f>ROUND(I153*H153,2)</f>
        <v>0</v>
      </c>
      <c r="K153" s="213"/>
      <c r="L153" s="214"/>
      <c r="M153" s="215" t="s">
        <v>19</v>
      </c>
      <c r="N153" s="216" t="s">
        <v>40</v>
      </c>
      <c r="O153" s="8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9" t="s">
        <v>129</v>
      </c>
      <c r="AT153" s="199" t="s">
        <v>334</v>
      </c>
      <c r="AU153" s="199" t="s">
        <v>74</v>
      </c>
      <c r="AY153" s="14" t="s">
        <v>99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74</v>
      </c>
      <c r="BK153" s="200">
        <f>ROUND(I153*H153,2)</f>
        <v>0</v>
      </c>
      <c r="BL153" s="14" t="s">
        <v>113</v>
      </c>
      <c r="BM153" s="199" t="s">
        <v>400</v>
      </c>
    </row>
    <row r="154" s="2" customFormat="1" ht="16.5" customHeight="1">
      <c r="A154" s="35"/>
      <c r="B154" s="36"/>
      <c r="C154" s="206" t="s">
        <v>401</v>
      </c>
      <c r="D154" s="206" t="s">
        <v>334</v>
      </c>
      <c r="E154" s="207" t="s">
        <v>402</v>
      </c>
      <c r="F154" s="208" t="s">
        <v>403</v>
      </c>
      <c r="G154" s="209" t="s">
        <v>103</v>
      </c>
      <c r="H154" s="210">
        <v>1</v>
      </c>
      <c r="I154" s="211"/>
      <c r="J154" s="212">
        <f>ROUND(I154*H154,2)</f>
        <v>0</v>
      </c>
      <c r="K154" s="213"/>
      <c r="L154" s="214"/>
      <c r="M154" s="215" t="s">
        <v>19</v>
      </c>
      <c r="N154" s="216" t="s">
        <v>40</v>
      </c>
      <c r="O154" s="8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129</v>
      </c>
      <c r="AT154" s="199" t="s">
        <v>334</v>
      </c>
      <c r="AU154" s="199" t="s">
        <v>74</v>
      </c>
      <c r="AY154" s="14" t="s">
        <v>99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74</v>
      </c>
      <c r="BK154" s="200">
        <f>ROUND(I154*H154,2)</f>
        <v>0</v>
      </c>
      <c r="BL154" s="14" t="s">
        <v>113</v>
      </c>
      <c r="BM154" s="199" t="s">
        <v>404</v>
      </c>
    </row>
    <row r="155" s="2" customFormat="1" ht="16.5" customHeight="1">
      <c r="A155" s="35"/>
      <c r="B155" s="36"/>
      <c r="C155" s="206" t="s">
        <v>405</v>
      </c>
      <c r="D155" s="206" t="s">
        <v>334</v>
      </c>
      <c r="E155" s="207" t="s">
        <v>406</v>
      </c>
      <c r="F155" s="208" t="s">
        <v>407</v>
      </c>
      <c r="G155" s="209" t="s">
        <v>103</v>
      </c>
      <c r="H155" s="210">
        <v>1</v>
      </c>
      <c r="I155" s="211"/>
      <c r="J155" s="212">
        <f>ROUND(I155*H155,2)</f>
        <v>0</v>
      </c>
      <c r="K155" s="213"/>
      <c r="L155" s="214"/>
      <c r="M155" s="215" t="s">
        <v>19</v>
      </c>
      <c r="N155" s="216" t="s">
        <v>40</v>
      </c>
      <c r="O155" s="8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9" t="s">
        <v>129</v>
      </c>
      <c r="AT155" s="199" t="s">
        <v>334</v>
      </c>
      <c r="AU155" s="199" t="s">
        <v>74</v>
      </c>
      <c r="AY155" s="14" t="s">
        <v>99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4" t="s">
        <v>74</v>
      </c>
      <c r="BK155" s="200">
        <f>ROUND(I155*H155,2)</f>
        <v>0</v>
      </c>
      <c r="BL155" s="14" t="s">
        <v>113</v>
      </c>
      <c r="BM155" s="199" t="s">
        <v>408</v>
      </c>
    </row>
    <row r="156" s="2" customFormat="1" ht="16.5" customHeight="1">
      <c r="A156" s="35"/>
      <c r="B156" s="36"/>
      <c r="C156" s="206" t="s">
        <v>409</v>
      </c>
      <c r="D156" s="206" t="s">
        <v>334</v>
      </c>
      <c r="E156" s="207" t="s">
        <v>410</v>
      </c>
      <c r="F156" s="208" t="s">
        <v>411</v>
      </c>
      <c r="G156" s="209" t="s">
        <v>103</v>
      </c>
      <c r="H156" s="210">
        <v>1</v>
      </c>
      <c r="I156" s="211"/>
      <c r="J156" s="212">
        <f>ROUND(I156*H156,2)</f>
        <v>0</v>
      </c>
      <c r="K156" s="213"/>
      <c r="L156" s="214"/>
      <c r="M156" s="215" t="s">
        <v>19</v>
      </c>
      <c r="N156" s="216" t="s">
        <v>40</v>
      </c>
      <c r="O156" s="8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9" t="s">
        <v>129</v>
      </c>
      <c r="AT156" s="199" t="s">
        <v>334</v>
      </c>
      <c r="AU156" s="199" t="s">
        <v>74</v>
      </c>
      <c r="AY156" s="14" t="s">
        <v>99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4" t="s">
        <v>74</v>
      </c>
      <c r="BK156" s="200">
        <f>ROUND(I156*H156,2)</f>
        <v>0</v>
      </c>
      <c r="BL156" s="14" t="s">
        <v>113</v>
      </c>
      <c r="BM156" s="199" t="s">
        <v>412</v>
      </c>
    </row>
    <row r="157" s="2" customFormat="1" ht="16.5" customHeight="1">
      <c r="A157" s="35"/>
      <c r="B157" s="36"/>
      <c r="C157" s="206" t="s">
        <v>413</v>
      </c>
      <c r="D157" s="206" t="s">
        <v>334</v>
      </c>
      <c r="E157" s="207" t="s">
        <v>414</v>
      </c>
      <c r="F157" s="208" t="s">
        <v>415</v>
      </c>
      <c r="G157" s="209" t="s">
        <v>103</v>
      </c>
      <c r="H157" s="210">
        <v>1</v>
      </c>
      <c r="I157" s="211"/>
      <c r="J157" s="212">
        <f>ROUND(I157*H157,2)</f>
        <v>0</v>
      </c>
      <c r="K157" s="213"/>
      <c r="L157" s="214"/>
      <c r="M157" s="215" t="s">
        <v>19</v>
      </c>
      <c r="N157" s="216" t="s">
        <v>40</v>
      </c>
      <c r="O157" s="8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129</v>
      </c>
      <c r="AT157" s="199" t="s">
        <v>334</v>
      </c>
      <c r="AU157" s="199" t="s">
        <v>74</v>
      </c>
      <c r="AY157" s="14" t="s">
        <v>99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74</v>
      </c>
      <c r="BK157" s="200">
        <f>ROUND(I157*H157,2)</f>
        <v>0</v>
      </c>
      <c r="BL157" s="14" t="s">
        <v>113</v>
      </c>
      <c r="BM157" s="199" t="s">
        <v>416</v>
      </c>
    </row>
    <row r="158" s="2" customFormat="1" ht="16.5" customHeight="1">
      <c r="A158" s="35"/>
      <c r="B158" s="36"/>
      <c r="C158" s="206" t="s">
        <v>417</v>
      </c>
      <c r="D158" s="206" t="s">
        <v>334</v>
      </c>
      <c r="E158" s="207" t="s">
        <v>418</v>
      </c>
      <c r="F158" s="208" t="s">
        <v>419</v>
      </c>
      <c r="G158" s="209" t="s">
        <v>103</v>
      </c>
      <c r="H158" s="210">
        <v>1</v>
      </c>
      <c r="I158" s="211"/>
      <c r="J158" s="212">
        <f>ROUND(I158*H158,2)</f>
        <v>0</v>
      </c>
      <c r="K158" s="213"/>
      <c r="L158" s="214"/>
      <c r="M158" s="215" t="s">
        <v>19</v>
      </c>
      <c r="N158" s="216" t="s">
        <v>40</v>
      </c>
      <c r="O158" s="8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129</v>
      </c>
      <c r="AT158" s="199" t="s">
        <v>334</v>
      </c>
      <c r="AU158" s="199" t="s">
        <v>74</v>
      </c>
      <c r="AY158" s="14" t="s">
        <v>99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4" t="s">
        <v>74</v>
      </c>
      <c r="BK158" s="200">
        <f>ROUND(I158*H158,2)</f>
        <v>0</v>
      </c>
      <c r="BL158" s="14" t="s">
        <v>113</v>
      </c>
      <c r="BM158" s="199" t="s">
        <v>420</v>
      </c>
    </row>
    <row r="159" s="2" customFormat="1" ht="16.5" customHeight="1">
      <c r="A159" s="35"/>
      <c r="B159" s="36"/>
      <c r="C159" s="206" t="s">
        <v>421</v>
      </c>
      <c r="D159" s="206" t="s">
        <v>334</v>
      </c>
      <c r="E159" s="207" t="s">
        <v>422</v>
      </c>
      <c r="F159" s="208" t="s">
        <v>423</v>
      </c>
      <c r="G159" s="209" t="s">
        <v>103</v>
      </c>
      <c r="H159" s="210">
        <v>1</v>
      </c>
      <c r="I159" s="211"/>
      <c r="J159" s="212">
        <f>ROUND(I159*H159,2)</f>
        <v>0</v>
      </c>
      <c r="K159" s="213"/>
      <c r="L159" s="214"/>
      <c r="M159" s="215" t="s">
        <v>19</v>
      </c>
      <c r="N159" s="216" t="s">
        <v>40</v>
      </c>
      <c r="O159" s="8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9" t="s">
        <v>129</v>
      </c>
      <c r="AT159" s="199" t="s">
        <v>334</v>
      </c>
      <c r="AU159" s="199" t="s">
        <v>74</v>
      </c>
      <c r="AY159" s="14" t="s">
        <v>99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74</v>
      </c>
      <c r="BK159" s="200">
        <f>ROUND(I159*H159,2)</f>
        <v>0</v>
      </c>
      <c r="BL159" s="14" t="s">
        <v>113</v>
      </c>
      <c r="BM159" s="199" t="s">
        <v>424</v>
      </c>
    </row>
    <row r="160" s="2" customFormat="1" ht="16.5" customHeight="1">
      <c r="A160" s="35"/>
      <c r="B160" s="36"/>
      <c r="C160" s="206" t="s">
        <v>425</v>
      </c>
      <c r="D160" s="206" t="s">
        <v>334</v>
      </c>
      <c r="E160" s="207" t="s">
        <v>426</v>
      </c>
      <c r="F160" s="208" t="s">
        <v>427</v>
      </c>
      <c r="G160" s="209" t="s">
        <v>103</v>
      </c>
      <c r="H160" s="210">
        <v>1</v>
      </c>
      <c r="I160" s="211"/>
      <c r="J160" s="212">
        <f>ROUND(I160*H160,2)</f>
        <v>0</v>
      </c>
      <c r="K160" s="213"/>
      <c r="L160" s="214"/>
      <c r="M160" s="215" t="s">
        <v>19</v>
      </c>
      <c r="N160" s="216" t="s">
        <v>40</v>
      </c>
      <c r="O160" s="81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129</v>
      </c>
      <c r="AT160" s="199" t="s">
        <v>334</v>
      </c>
      <c r="AU160" s="199" t="s">
        <v>74</v>
      </c>
      <c r="AY160" s="14" t="s">
        <v>99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4" t="s">
        <v>74</v>
      </c>
      <c r="BK160" s="200">
        <f>ROUND(I160*H160,2)</f>
        <v>0</v>
      </c>
      <c r="BL160" s="14" t="s">
        <v>113</v>
      </c>
      <c r="BM160" s="199" t="s">
        <v>428</v>
      </c>
    </row>
    <row r="161" s="2" customFormat="1" ht="16.5" customHeight="1">
      <c r="A161" s="35"/>
      <c r="B161" s="36"/>
      <c r="C161" s="206" t="s">
        <v>429</v>
      </c>
      <c r="D161" s="206" t="s">
        <v>334</v>
      </c>
      <c r="E161" s="207" t="s">
        <v>430</v>
      </c>
      <c r="F161" s="208" t="s">
        <v>431</v>
      </c>
      <c r="G161" s="209" t="s">
        <v>103</v>
      </c>
      <c r="H161" s="210">
        <v>1</v>
      </c>
      <c r="I161" s="211"/>
      <c r="J161" s="212">
        <f>ROUND(I161*H161,2)</f>
        <v>0</v>
      </c>
      <c r="K161" s="213"/>
      <c r="L161" s="214"/>
      <c r="M161" s="215" t="s">
        <v>19</v>
      </c>
      <c r="N161" s="216" t="s">
        <v>40</v>
      </c>
      <c r="O161" s="8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9" t="s">
        <v>129</v>
      </c>
      <c r="AT161" s="199" t="s">
        <v>334</v>
      </c>
      <c r="AU161" s="199" t="s">
        <v>74</v>
      </c>
      <c r="AY161" s="14" t="s">
        <v>99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4" t="s">
        <v>74</v>
      </c>
      <c r="BK161" s="200">
        <f>ROUND(I161*H161,2)</f>
        <v>0</v>
      </c>
      <c r="BL161" s="14" t="s">
        <v>113</v>
      </c>
      <c r="BM161" s="199" t="s">
        <v>432</v>
      </c>
    </row>
    <row r="162" s="2" customFormat="1" ht="16.5" customHeight="1">
      <c r="A162" s="35"/>
      <c r="B162" s="36"/>
      <c r="C162" s="206" t="s">
        <v>433</v>
      </c>
      <c r="D162" s="206" t="s">
        <v>334</v>
      </c>
      <c r="E162" s="207" t="s">
        <v>434</v>
      </c>
      <c r="F162" s="208" t="s">
        <v>435</v>
      </c>
      <c r="G162" s="209" t="s">
        <v>103</v>
      </c>
      <c r="H162" s="210">
        <v>1</v>
      </c>
      <c r="I162" s="211"/>
      <c r="J162" s="212">
        <f>ROUND(I162*H162,2)</f>
        <v>0</v>
      </c>
      <c r="K162" s="213"/>
      <c r="L162" s="214"/>
      <c r="M162" s="215" t="s">
        <v>19</v>
      </c>
      <c r="N162" s="216" t="s">
        <v>40</v>
      </c>
      <c r="O162" s="8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9" t="s">
        <v>129</v>
      </c>
      <c r="AT162" s="199" t="s">
        <v>334</v>
      </c>
      <c r="AU162" s="199" t="s">
        <v>74</v>
      </c>
      <c r="AY162" s="14" t="s">
        <v>99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74</v>
      </c>
      <c r="BK162" s="200">
        <f>ROUND(I162*H162,2)</f>
        <v>0</v>
      </c>
      <c r="BL162" s="14" t="s">
        <v>113</v>
      </c>
      <c r="BM162" s="199" t="s">
        <v>436</v>
      </c>
    </row>
    <row r="163" s="2" customFormat="1" ht="16.5" customHeight="1">
      <c r="A163" s="35"/>
      <c r="B163" s="36"/>
      <c r="C163" s="206" t="s">
        <v>437</v>
      </c>
      <c r="D163" s="206" t="s">
        <v>334</v>
      </c>
      <c r="E163" s="207" t="s">
        <v>438</v>
      </c>
      <c r="F163" s="208" t="s">
        <v>439</v>
      </c>
      <c r="G163" s="209" t="s">
        <v>103</v>
      </c>
      <c r="H163" s="210">
        <v>1</v>
      </c>
      <c r="I163" s="211"/>
      <c r="J163" s="212">
        <f>ROUND(I163*H163,2)</f>
        <v>0</v>
      </c>
      <c r="K163" s="213"/>
      <c r="L163" s="214"/>
      <c r="M163" s="215" t="s">
        <v>19</v>
      </c>
      <c r="N163" s="216" t="s">
        <v>40</v>
      </c>
      <c r="O163" s="8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129</v>
      </c>
      <c r="AT163" s="199" t="s">
        <v>334</v>
      </c>
      <c r="AU163" s="199" t="s">
        <v>74</v>
      </c>
      <c r="AY163" s="14" t="s">
        <v>99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4" t="s">
        <v>74</v>
      </c>
      <c r="BK163" s="200">
        <f>ROUND(I163*H163,2)</f>
        <v>0</v>
      </c>
      <c r="BL163" s="14" t="s">
        <v>113</v>
      </c>
      <c r="BM163" s="199" t="s">
        <v>440</v>
      </c>
    </row>
    <row r="164" s="2" customFormat="1" ht="16.5" customHeight="1">
      <c r="A164" s="35"/>
      <c r="B164" s="36"/>
      <c r="C164" s="206" t="s">
        <v>441</v>
      </c>
      <c r="D164" s="206" t="s">
        <v>334</v>
      </c>
      <c r="E164" s="207" t="s">
        <v>442</v>
      </c>
      <c r="F164" s="208" t="s">
        <v>443</v>
      </c>
      <c r="G164" s="209" t="s">
        <v>103</v>
      </c>
      <c r="H164" s="210">
        <v>1</v>
      </c>
      <c r="I164" s="211"/>
      <c r="J164" s="212">
        <f>ROUND(I164*H164,2)</f>
        <v>0</v>
      </c>
      <c r="K164" s="213"/>
      <c r="L164" s="214"/>
      <c r="M164" s="215" t="s">
        <v>19</v>
      </c>
      <c r="N164" s="216" t="s">
        <v>40</v>
      </c>
      <c r="O164" s="8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9" t="s">
        <v>129</v>
      </c>
      <c r="AT164" s="199" t="s">
        <v>334</v>
      </c>
      <c r="AU164" s="199" t="s">
        <v>74</v>
      </c>
      <c r="AY164" s="14" t="s">
        <v>99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4" t="s">
        <v>74</v>
      </c>
      <c r="BK164" s="200">
        <f>ROUND(I164*H164,2)</f>
        <v>0</v>
      </c>
      <c r="BL164" s="14" t="s">
        <v>113</v>
      </c>
      <c r="BM164" s="199" t="s">
        <v>444</v>
      </c>
    </row>
    <row r="165" s="2" customFormat="1" ht="16.5" customHeight="1">
      <c r="A165" s="35"/>
      <c r="B165" s="36"/>
      <c r="C165" s="206" t="s">
        <v>445</v>
      </c>
      <c r="D165" s="206" t="s">
        <v>334</v>
      </c>
      <c r="E165" s="207" t="s">
        <v>446</v>
      </c>
      <c r="F165" s="208" t="s">
        <v>447</v>
      </c>
      <c r="G165" s="209" t="s">
        <v>103</v>
      </c>
      <c r="H165" s="210">
        <v>1</v>
      </c>
      <c r="I165" s="211"/>
      <c r="J165" s="212">
        <f>ROUND(I165*H165,2)</f>
        <v>0</v>
      </c>
      <c r="K165" s="213"/>
      <c r="L165" s="214"/>
      <c r="M165" s="215" t="s">
        <v>19</v>
      </c>
      <c r="N165" s="216" t="s">
        <v>40</v>
      </c>
      <c r="O165" s="8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9" t="s">
        <v>129</v>
      </c>
      <c r="AT165" s="199" t="s">
        <v>334</v>
      </c>
      <c r="AU165" s="199" t="s">
        <v>74</v>
      </c>
      <c r="AY165" s="14" t="s">
        <v>99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74</v>
      </c>
      <c r="BK165" s="200">
        <f>ROUND(I165*H165,2)</f>
        <v>0</v>
      </c>
      <c r="BL165" s="14" t="s">
        <v>113</v>
      </c>
      <c r="BM165" s="199" t="s">
        <v>448</v>
      </c>
    </row>
    <row r="166" s="2" customFormat="1" ht="16.5" customHeight="1">
      <c r="A166" s="35"/>
      <c r="B166" s="36"/>
      <c r="C166" s="206" t="s">
        <v>449</v>
      </c>
      <c r="D166" s="206" t="s">
        <v>334</v>
      </c>
      <c r="E166" s="207" t="s">
        <v>450</v>
      </c>
      <c r="F166" s="208" t="s">
        <v>451</v>
      </c>
      <c r="G166" s="209" t="s">
        <v>103</v>
      </c>
      <c r="H166" s="210">
        <v>1</v>
      </c>
      <c r="I166" s="211"/>
      <c r="J166" s="212">
        <f>ROUND(I166*H166,2)</f>
        <v>0</v>
      </c>
      <c r="K166" s="213"/>
      <c r="L166" s="214"/>
      <c r="M166" s="215" t="s">
        <v>19</v>
      </c>
      <c r="N166" s="216" t="s">
        <v>40</v>
      </c>
      <c r="O166" s="8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129</v>
      </c>
      <c r="AT166" s="199" t="s">
        <v>334</v>
      </c>
      <c r="AU166" s="199" t="s">
        <v>74</v>
      </c>
      <c r="AY166" s="14" t="s">
        <v>99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4" t="s">
        <v>74</v>
      </c>
      <c r="BK166" s="200">
        <f>ROUND(I166*H166,2)</f>
        <v>0</v>
      </c>
      <c r="BL166" s="14" t="s">
        <v>113</v>
      </c>
      <c r="BM166" s="199" t="s">
        <v>452</v>
      </c>
    </row>
    <row r="167" s="2" customFormat="1" ht="16.5" customHeight="1">
      <c r="A167" s="35"/>
      <c r="B167" s="36"/>
      <c r="C167" s="206" t="s">
        <v>453</v>
      </c>
      <c r="D167" s="206" t="s">
        <v>334</v>
      </c>
      <c r="E167" s="207" t="s">
        <v>454</v>
      </c>
      <c r="F167" s="208" t="s">
        <v>455</v>
      </c>
      <c r="G167" s="209" t="s">
        <v>103</v>
      </c>
      <c r="H167" s="210">
        <v>1</v>
      </c>
      <c r="I167" s="211"/>
      <c r="J167" s="212">
        <f>ROUND(I167*H167,2)</f>
        <v>0</v>
      </c>
      <c r="K167" s="213"/>
      <c r="L167" s="214"/>
      <c r="M167" s="215" t="s">
        <v>19</v>
      </c>
      <c r="N167" s="216" t="s">
        <v>40</v>
      </c>
      <c r="O167" s="8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9" t="s">
        <v>129</v>
      </c>
      <c r="AT167" s="199" t="s">
        <v>334</v>
      </c>
      <c r="AU167" s="199" t="s">
        <v>74</v>
      </c>
      <c r="AY167" s="14" t="s">
        <v>99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4" t="s">
        <v>74</v>
      </c>
      <c r="BK167" s="200">
        <f>ROUND(I167*H167,2)</f>
        <v>0</v>
      </c>
      <c r="BL167" s="14" t="s">
        <v>113</v>
      </c>
      <c r="BM167" s="199" t="s">
        <v>456</v>
      </c>
    </row>
    <row r="168" s="2" customFormat="1" ht="16.5" customHeight="1">
      <c r="A168" s="35"/>
      <c r="B168" s="36"/>
      <c r="C168" s="206" t="s">
        <v>457</v>
      </c>
      <c r="D168" s="206" t="s">
        <v>334</v>
      </c>
      <c r="E168" s="207" t="s">
        <v>458</v>
      </c>
      <c r="F168" s="208" t="s">
        <v>459</v>
      </c>
      <c r="G168" s="209" t="s">
        <v>103</v>
      </c>
      <c r="H168" s="210">
        <v>1</v>
      </c>
      <c r="I168" s="211"/>
      <c r="J168" s="212">
        <f>ROUND(I168*H168,2)</f>
        <v>0</v>
      </c>
      <c r="K168" s="213"/>
      <c r="L168" s="214"/>
      <c r="M168" s="215" t="s">
        <v>19</v>
      </c>
      <c r="N168" s="216" t="s">
        <v>40</v>
      </c>
      <c r="O168" s="8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9" t="s">
        <v>129</v>
      </c>
      <c r="AT168" s="199" t="s">
        <v>334</v>
      </c>
      <c r="AU168" s="199" t="s">
        <v>74</v>
      </c>
      <c r="AY168" s="14" t="s">
        <v>99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4" t="s">
        <v>74</v>
      </c>
      <c r="BK168" s="200">
        <f>ROUND(I168*H168,2)</f>
        <v>0</v>
      </c>
      <c r="BL168" s="14" t="s">
        <v>113</v>
      </c>
      <c r="BM168" s="199" t="s">
        <v>460</v>
      </c>
    </row>
    <row r="169" s="2" customFormat="1" ht="16.5" customHeight="1">
      <c r="A169" s="35"/>
      <c r="B169" s="36"/>
      <c r="C169" s="206" t="s">
        <v>461</v>
      </c>
      <c r="D169" s="206" t="s">
        <v>334</v>
      </c>
      <c r="E169" s="207" t="s">
        <v>462</v>
      </c>
      <c r="F169" s="208" t="s">
        <v>463</v>
      </c>
      <c r="G169" s="209" t="s">
        <v>103</v>
      </c>
      <c r="H169" s="210">
        <v>4</v>
      </c>
      <c r="I169" s="211"/>
      <c r="J169" s="212">
        <f>ROUND(I169*H169,2)</f>
        <v>0</v>
      </c>
      <c r="K169" s="213"/>
      <c r="L169" s="214"/>
      <c r="M169" s="215" t="s">
        <v>19</v>
      </c>
      <c r="N169" s="216" t="s">
        <v>40</v>
      </c>
      <c r="O169" s="8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9" t="s">
        <v>129</v>
      </c>
      <c r="AT169" s="199" t="s">
        <v>334</v>
      </c>
      <c r="AU169" s="199" t="s">
        <v>74</v>
      </c>
      <c r="AY169" s="14" t="s">
        <v>99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4" t="s">
        <v>74</v>
      </c>
      <c r="BK169" s="200">
        <f>ROUND(I169*H169,2)</f>
        <v>0</v>
      </c>
      <c r="BL169" s="14" t="s">
        <v>113</v>
      </c>
      <c r="BM169" s="199" t="s">
        <v>464</v>
      </c>
    </row>
    <row r="170" s="2" customFormat="1" ht="16.5" customHeight="1">
      <c r="A170" s="35"/>
      <c r="B170" s="36"/>
      <c r="C170" s="206" t="s">
        <v>465</v>
      </c>
      <c r="D170" s="206" t="s">
        <v>334</v>
      </c>
      <c r="E170" s="207" t="s">
        <v>466</v>
      </c>
      <c r="F170" s="208" t="s">
        <v>467</v>
      </c>
      <c r="G170" s="209" t="s">
        <v>103</v>
      </c>
      <c r="H170" s="210">
        <v>2</v>
      </c>
      <c r="I170" s="211"/>
      <c r="J170" s="212">
        <f>ROUND(I170*H170,2)</f>
        <v>0</v>
      </c>
      <c r="K170" s="213"/>
      <c r="L170" s="214"/>
      <c r="M170" s="215" t="s">
        <v>19</v>
      </c>
      <c r="N170" s="216" t="s">
        <v>40</v>
      </c>
      <c r="O170" s="8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9" t="s">
        <v>129</v>
      </c>
      <c r="AT170" s="199" t="s">
        <v>334</v>
      </c>
      <c r="AU170" s="199" t="s">
        <v>74</v>
      </c>
      <c r="AY170" s="14" t="s">
        <v>99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4" t="s">
        <v>74</v>
      </c>
      <c r="BK170" s="200">
        <f>ROUND(I170*H170,2)</f>
        <v>0</v>
      </c>
      <c r="BL170" s="14" t="s">
        <v>113</v>
      </c>
      <c r="BM170" s="199" t="s">
        <v>468</v>
      </c>
    </row>
    <row r="171" s="2" customFormat="1" ht="16.5" customHeight="1">
      <c r="A171" s="35"/>
      <c r="B171" s="36"/>
      <c r="C171" s="206" t="s">
        <v>469</v>
      </c>
      <c r="D171" s="206" t="s">
        <v>334</v>
      </c>
      <c r="E171" s="207" t="s">
        <v>470</v>
      </c>
      <c r="F171" s="208" t="s">
        <v>471</v>
      </c>
      <c r="G171" s="209" t="s">
        <v>103</v>
      </c>
      <c r="H171" s="210">
        <v>1</v>
      </c>
      <c r="I171" s="211"/>
      <c r="J171" s="212">
        <f>ROUND(I171*H171,2)</f>
        <v>0</v>
      </c>
      <c r="K171" s="213"/>
      <c r="L171" s="214"/>
      <c r="M171" s="215" t="s">
        <v>19</v>
      </c>
      <c r="N171" s="216" t="s">
        <v>40</v>
      </c>
      <c r="O171" s="8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9" t="s">
        <v>129</v>
      </c>
      <c r="AT171" s="199" t="s">
        <v>334</v>
      </c>
      <c r="AU171" s="199" t="s">
        <v>74</v>
      </c>
      <c r="AY171" s="14" t="s">
        <v>99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74</v>
      </c>
      <c r="BK171" s="200">
        <f>ROUND(I171*H171,2)</f>
        <v>0</v>
      </c>
      <c r="BL171" s="14" t="s">
        <v>113</v>
      </c>
      <c r="BM171" s="199" t="s">
        <v>472</v>
      </c>
    </row>
    <row r="172" s="2" customFormat="1" ht="16.5" customHeight="1">
      <c r="A172" s="35"/>
      <c r="B172" s="36"/>
      <c r="C172" s="206" t="s">
        <v>473</v>
      </c>
      <c r="D172" s="206" t="s">
        <v>334</v>
      </c>
      <c r="E172" s="207" t="s">
        <v>474</v>
      </c>
      <c r="F172" s="208" t="s">
        <v>475</v>
      </c>
      <c r="G172" s="209" t="s">
        <v>103</v>
      </c>
      <c r="H172" s="210">
        <v>1</v>
      </c>
      <c r="I172" s="211"/>
      <c r="J172" s="212">
        <f>ROUND(I172*H172,2)</f>
        <v>0</v>
      </c>
      <c r="K172" s="213"/>
      <c r="L172" s="214"/>
      <c r="M172" s="215" t="s">
        <v>19</v>
      </c>
      <c r="N172" s="216" t="s">
        <v>40</v>
      </c>
      <c r="O172" s="8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9" t="s">
        <v>129</v>
      </c>
      <c r="AT172" s="199" t="s">
        <v>334</v>
      </c>
      <c r="AU172" s="199" t="s">
        <v>74</v>
      </c>
      <c r="AY172" s="14" t="s">
        <v>99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4" t="s">
        <v>74</v>
      </c>
      <c r="BK172" s="200">
        <f>ROUND(I172*H172,2)</f>
        <v>0</v>
      </c>
      <c r="BL172" s="14" t="s">
        <v>113</v>
      </c>
      <c r="BM172" s="199" t="s">
        <v>476</v>
      </c>
    </row>
    <row r="173" s="2" customFormat="1" ht="16.5" customHeight="1">
      <c r="A173" s="35"/>
      <c r="B173" s="36"/>
      <c r="C173" s="206" t="s">
        <v>477</v>
      </c>
      <c r="D173" s="206" t="s">
        <v>334</v>
      </c>
      <c r="E173" s="207" t="s">
        <v>478</v>
      </c>
      <c r="F173" s="208" t="s">
        <v>479</v>
      </c>
      <c r="G173" s="209" t="s">
        <v>103</v>
      </c>
      <c r="H173" s="210">
        <v>1</v>
      </c>
      <c r="I173" s="211"/>
      <c r="J173" s="212">
        <f>ROUND(I173*H173,2)</f>
        <v>0</v>
      </c>
      <c r="K173" s="213"/>
      <c r="L173" s="214"/>
      <c r="M173" s="215" t="s">
        <v>19</v>
      </c>
      <c r="N173" s="216" t="s">
        <v>40</v>
      </c>
      <c r="O173" s="8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9" t="s">
        <v>129</v>
      </c>
      <c r="AT173" s="199" t="s">
        <v>334</v>
      </c>
      <c r="AU173" s="199" t="s">
        <v>74</v>
      </c>
      <c r="AY173" s="14" t="s">
        <v>99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74</v>
      </c>
      <c r="BK173" s="200">
        <f>ROUND(I173*H173,2)</f>
        <v>0</v>
      </c>
      <c r="BL173" s="14" t="s">
        <v>113</v>
      </c>
      <c r="BM173" s="199" t="s">
        <v>480</v>
      </c>
    </row>
    <row r="174" s="2" customFormat="1" ht="16.5" customHeight="1">
      <c r="A174" s="35"/>
      <c r="B174" s="36"/>
      <c r="C174" s="206" t="s">
        <v>481</v>
      </c>
      <c r="D174" s="206" t="s">
        <v>334</v>
      </c>
      <c r="E174" s="207" t="s">
        <v>482</v>
      </c>
      <c r="F174" s="208" t="s">
        <v>483</v>
      </c>
      <c r="G174" s="209" t="s">
        <v>103</v>
      </c>
      <c r="H174" s="210">
        <v>5</v>
      </c>
      <c r="I174" s="211"/>
      <c r="J174" s="212">
        <f>ROUND(I174*H174,2)</f>
        <v>0</v>
      </c>
      <c r="K174" s="213"/>
      <c r="L174" s="214"/>
      <c r="M174" s="215" t="s">
        <v>19</v>
      </c>
      <c r="N174" s="216" t="s">
        <v>40</v>
      </c>
      <c r="O174" s="8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9" t="s">
        <v>129</v>
      </c>
      <c r="AT174" s="199" t="s">
        <v>334</v>
      </c>
      <c r="AU174" s="199" t="s">
        <v>74</v>
      </c>
      <c r="AY174" s="14" t="s">
        <v>99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4" t="s">
        <v>74</v>
      </c>
      <c r="BK174" s="200">
        <f>ROUND(I174*H174,2)</f>
        <v>0</v>
      </c>
      <c r="BL174" s="14" t="s">
        <v>113</v>
      </c>
      <c r="BM174" s="199" t="s">
        <v>484</v>
      </c>
    </row>
    <row r="175" s="2" customFormat="1" ht="16.5" customHeight="1">
      <c r="A175" s="35"/>
      <c r="B175" s="36"/>
      <c r="C175" s="206" t="s">
        <v>485</v>
      </c>
      <c r="D175" s="206" t="s">
        <v>334</v>
      </c>
      <c r="E175" s="207" t="s">
        <v>486</v>
      </c>
      <c r="F175" s="208" t="s">
        <v>487</v>
      </c>
      <c r="G175" s="209" t="s">
        <v>103</v>
      </c>
      <c r="H175" s="210">
        <v>5</v>
      </c>
      <c r="I175" s="211"/>
      <c r="J175" s="212">
        <f>ROUND(I175*H175,2)</f>
        <v>0</v>
      </c>
      <c r="K175" s="213"/>
      <c r="L175" s="214"/>
      <c r="M175" s="215" t="s">
        <v>19</v>
      </c>
      <c r="N175" s="216" t="s">
        <v>40</v>
      </c>
      <c r="O175" s="8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9" t="s">
        <v>129</v>
      </c>
      <c r="AT175" s="199" t="s">
        <v>334</v>
      </c>
      <c r="AU175" s="199" t="s">
        <v>74</v>
      </c>
      <c r="AY175" s="14" t="s">
        <v>99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74</v>
      </c>
      <c r="BK175" s="200">
        <f>ROUND(I175*H175,2)</f>
        <v>0</v>
      </c>
      <c r="BL175" s="14" t="s">
        <v>113</v>
      </c>
      <c r="BM175" s="199" t="s">
        <v>488</v>
      </c>
    </row>
    <row r="176" s="2" customFormat="1" ht="16.5" customHeight="1">
      <c r="A176" s="35"/>
      <c r="B176" s="36"/>
      <c r="C176" s="206" t="s">
        <v>489</v>
      </c>
      <c r="D176" s="206" t="s">
        <v>334</v>
      </c>
      <c r="E176" s="207" t="s">
        <v>490</v>
      </c>
      <c r="F176" s="208" t="s">
        <v>491</v>
      </c>
      <c r="G176" s="209" t="s">
        <v>103</v>
      </c>
      <c r="H176" s="210">
        <v>3</v>
      </c>
      <c r="I176" s="211"/>
      <c r="J176" s="212">
        <f>ROUND(I176*H176,2)</f>
        <v>0</v>
      </c>
      <c r="K176" s="213"/>
      <c r="L176" s="214"/>
      <c r="M176" s="215" t="s">
        <v>19</v>
      </c>
      <c r="N176" s="216" t="s">
        <v>40</v>
      </c>
      <c r="O176" s="8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9" t="s">
        <v>129</v>
      </c>
      <c r="AT176" s="199" t="s">
        <v>334</v>
      </c>
      <c r="AU176" s="199" t="s">
        <v>74</v>
      </c>
      <c r="AY176" s="14" t="s">
        <v>99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4" t="s">
        <v>74</v>
      </c>
      <c r="BK176" s="200">
        <f>ROUND(I176*H176,2)</f>
        <v>0</v>
      </c>
      <c r="BL176" s="14" t="s">
        <v>113</v>
      </c>
      <c r="BM176" s="199" t="s">
        <v>492</v>
      </c>
    </row>
    <row r="177" s="2" customFormat="1" ht="16.5" customHeight="1">
      <c r="A177" s="35"/>
      <c r="B177" s="36"/>
      <c r="C177" s="206" t="s">
        <v>493</v>
      </c>
      <c r="D177" s="206" t="s">
        <v>334</v>
      </c>
      <c r="E177" s="207" t="s">
        <v>494</v>
      </c>
      <c r="F177" s="208" t="s">
        <v>495</v>
      </c>
      <c r="G177" s="209" t="s">
        <v>103</v>
      </c>
      <c r="H177" s="210">
        <v>1</v>
      </c>
      <c r="I177" s="211"/>
      <c r="J177" s="212">
        <f>ROUND(I177*H177,2)</f>
        <v>0</v>
      </c>
      <c r="K177" s="213"/>
      <c r="L177" s="214"/>
      <c r="M177" s="215" t="s">
        <v>19</v>
      </c>
      <c r="N177" s="216" t="s">
        <v>40</v>
      </c>
      <c r="O177" s="8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9" t="s">
        <v>129</v>
      </c>
      <c r="AT177" s="199" t="s">
        <v>334</v>
      </c>
      <c r="AU177" s="199" t="s">
        <v>74</v>
      </c>
      <c r="AY177" s="14" t="s">
        <v>99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74</v>
      </c>
      <c r="BK177" s="200">
        <f>ROUND(I177*H177,2)</f>
        <v>0</v>
      </c>
      <c r="BL177" s="14" t="s">
        <v>113</v>
      </c>
      <c r="BM177" s="199" t="s">
        <v>496</v>
      </c>
    </row>
    <row r="178" s="2" customFormat="1" ht="16.5" customHeight="1">
      <c r="A178" s="35"/>
      <c r="B178" s="36"/>
      <c r="C178" s="206" t="s">
        <v>497</v>
      </c>
      <c r="D178" s="206" t="s">
        <v>334</v>
      </c>
      <c r="E178" s="207" t="s">
        <v>498</v>
      </c>
      <c r="F178" s="208" t="s">
        <v>499</v>
      </c>
      <c r="G178" s="209" t="s">
        <v>103</v>
      </c>
      <c r="H178" s="210">
        <v>1</v>
      </c>
      <c r="I178" s="211"/>
      <c r="J178" s="212">
        <f>ROUND(I178*H178,2)</f>
        <v>0</v>
      </c>
      <c r="K178" s="213"/>
      <c r="L178" s="214"/>
      <c r="M178" s="215" t="s">
        <v>19</v>
      </c>
      <c r="N178" s="216" t="s">
        <v>40</v>
      </c>
      <c r="O178" s="8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9" t="s">
        <v>129</v>
      </c>
      <c r="AT178" s="199" t="s">
        <v>334</v>
      </c>
      <c r="AU178" s="199" t="s">
        <v>74</v>
      </c>
      <c r="AY178" s="14" t="s">
        <v>99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4" t="s">
        <v>74</v>
      </c>
      <c r="BK178" s="200">
        <f>ROUND(I178*H178,2)</f>
        <v>0</v>
      </c>
      <c r="BL178" s="14" t="s">
        <v>113</v>
      </c>
      <c r="BM178" s="199" t="s">
        <v>500</v>
      </c>
    </row>
    <row r="179" s="2" customFormat="1" ht="16.5" customHeight="1">
      <c r="A179" s="35"/>
      <c r="B179" s="36"/>
      <c r="C179" s="206" t="s">
        <v>501</v>
      </c>
      <c r="D179" s="206" t="s">
        <v>334</v>
      </c>
      <c r="E179" s="207" t="s">
        <v>502</v>
      </c>
      <c r="F179" s="208" t="s">
        <v>503</v>
      </c>
      <c r="G179" s="209" t="s">
        <v>103</v>
      </c>
      <c r="H179" s="210">
        <v>1</v>
      </c>
      <c r="I179" s="211"/>
      <c r="J179" s="212">
        <f>ROUND(I179*H179,2)</f>
        <v>0</v>
      </c>
      <c r="K179" s="213"/>
      <c r="L179" s="214"/>
      <c r="M179" s="215" t="s">
        <v>19</v>
      </c>
      <c r="N179" s="216" t="s">
        <v>40</v>
      </c>
      <c r="O179" s="81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9" t="s">
        <v>129</v>
      </c>
      <c r="AT179" s="199" t="s">
        <v>334</v>
      </c>
      <c r="AU179" s="199" t="s">
        <v>74</v>
      </c>
      <c r="AY179" s="14" t="s">
        <v>99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4" t="s">
        <v>74</v>
      </c>
      <c r="BK179" s="200">
        <f>ROUND(I179*H179,2)</f>
        <v>0</v>
      </c>
      <c r="BL179" s="14" t="s">
        <v>113</v>
      </c>
      <c r="BM179" s="199" t="s">
        <v>504</v>
      </c>
    </row>
    <row r="180" s="2" customFormat="1" ht="16.5" customHeight="1">
      <c r="A180" s="35"/>
      <c r="B180" s="36"/>
      <c r="C180" s="206" t="s">
        <v>505</v>
      </c>
      <c r="D180" s="206" t="s">
        <v>334</v>
      </c>
      <c r="E180" s="207" t="s">
        <v>506</v>
      </c>
      <c r="F180" s="208" t="s">
        <v>507</v>
      </c>
      <c r="G180" s="209" t="s">
        <v>103</v>
      </c>
      <c r="H180" s="210">
        <v>3</v>
      </c>
      <c r="I180" s="211"/>
      <c r="J180" s="212">
        <f>ROUND(I180*H180,2)</f>
        <v>0</v>
      </c>
      <c r="K180" s="213"/>
      <c r="L180" s="214"/>
      <c r="M180" s="215" t="s">
        <v>19</v>
      </c>
      <c r="N180" s="216" t="s">
        <v>40</v>
      </c>
      <c r="O180" s="8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9" t="s">
        <v>129</v>
      </c>
      <c r="AT180" s="199" t="s">
        <v>334</v>
      </c>
      <c r="AU180" s="199" t="s">
        <v>74</v>
      </c>
      <c r="AY180" s="14" t="s">
        <v>99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4" t="s">
        <v>74</v>
      </c>
      <c r="BK180" s="200">
        <f>ROUND(I180*H180,2)</f>
        <v>0</v>
      </c>
      <c r="BL180" s="14" t="s">
        <v>113</v>
      </c>
      <c r="BM180" s="199" t="s">
        <v>508</v>
      </c>
    </row>
    <row r="181" s="2" customFormat="1" ht="16.5" customHeight="1">
      <c r="A181" s="35"/>
      <c r="B181" s="36"/>
      <c r="C181" s="206" t="s">
        <v>509</v>
      </c>
      <c r="D181" s="206" t="s">
        <v>334</v>
      </c>
      <c r="E181" s="207" t="s">
        <v>510</v>
      </c>
      <c r="F181" s="208" t="s">
        <v>511</v>
      </c>
      <c r="G181" s="209" t="s">
        <v>103</v>
      </c>
      <c r="H181" s="210">
        <v>4</v>
      </c>
      <c r="I181" s="211"/>
      <c r="J181" s="212">
        <f>ROUND(I181*H181,2)</f>
        <v>0</v>
      </c>
      <c r="K181" s="213"/>
      <c r="L181" s="214"/>
      <c r="M181" s="215" t="s">
        <v>19</v>
      </c>
      <c r="N181" s="216" t="s">
        <v>40</v>
      </c>
      <c r="O181" s="8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9" t="s">
        <v>129</v>
      </c>
      <c r="AT181" s="199" t="s">
        <v>334</v>
      </c>
      <c r="AU181" s="199" t="s">
        <v>74</v>
      </c>
      <c r="AY181" s="14" t="s">
        <v>99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4" t="s">
        <v>74</v>
      </c>
      <c r="BK181" s="200">
        <f>ROUND(I181*H181,2)</f>
        <v>0</v>
      </c>
      <c r="BL181" s="14" t="s">
        <v>113</v>
      </c>
      <c r="BM181" s="199" t="s">
        <v>512</v>
      </c>
    </row>
    <row r="182" s="2" customFormat="1" ht="16.5" customHeight="1">
      <c r="A182" s="35"/>
      <c r="B182" s="36"/>
      <c r="C182" s="206" t="s">
        <v>513</v>
      </c>
      <c r="D182" s="206" t="s">
        <v>334</v>
      </c>
      <c r="E182" s="207" t="s">
        <v>514</v>
      </c>
      <c r="F182" s="208" t="s">
        <v>515</v>
      </c>
      <c r="G182" s="209" t="s">
        <v>103</v>
      </c>
      <c r="H182" s="210">
        <v>12</v>
      </c>
      <c r="I182" s="211"/>
      <c r="J182" s="212">
        <f>ROUND(I182*H182,2)</f>
        <v>0</v>
      </c>
      <c r="K182" s="213"/>
      <c r="L182" s="214"/>
      <c r="M182" s="215" t="s">
        <v>19</v>
      </c>
      <c r="N182" s="216" t="s">
        <v>40</v>
      </c>
      <c r="O182" s="81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9" t="s">
        <v>129</v>
      </c>
      <c r="AT182" s="199" t="s">
        <v>334</v>
      </c>
      <c r="AU182" s="199" t="s">
        <v>74</v>
      </c>
      <c r="AY182" s="14" t="s">
        <v>99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4" t="s">
        <v>74</v>
      </c>
      <c r="BK182" s="200">
        <f>ROUND(I182*H182,2)</f>
        <v>0</v>
      </c>
      <c r="BL182" s="14" t="s">
        <v>113</v>
      </c>
      <c r="BM182" s="199" t="s">
        <v>516</v>
      </c>
    </row>
    <row r="183" s="2" customFormat="1" ht="16.5" customHeight="1">
      <c r="A183" s="35"/>
      <c r="B183" s="36"/>
      <c r="C183" s="206" t="s">
        <v>517</v>
      </c>
      <c r="D183" s="206" t="s">
        <v>334</v>
      </c>
      <c r="E183" s="207" t="s">
        <v>518</v>
      </c>
      <c r="F183" s="208" t="s">
        <v>519</v>
      </c>
      <c r="G183" s="209" t="s">
        <v>103</v>
      </c>
      <c r="H183" s="210">
        <v>1</v>
      </c>
      <c r="I183" s="211"/>
      <c r="J183" s="212">
        <f>ROUND(I183*H183,2)</f>
        <v>0</v>
      </c>
      <c r="K183" s="213"/>
      <c r="L183" s="214"/>
      <c r="M183" s="215" t="s">
        <v>19</v>
      </c>
      <c r="N183" s="216" t="s">
        <v>40</v>
      </c>
      <c r="O183" s="81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9" t="s">
        <v>129</v>
      </c>
      <c r="AT183" s="199" t="s">
        <v>334</v>
      </c>
      <c r="AU183" s="199" t="s">
        <v>74</v>
      </c>
      <c r="AY183" s="14" t="s">
        <v>99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4" t="s">
        <v>74</v>
      </c>
      <c r="BK183" s="200">
        <f>ROUND(I183*H183,2)</f>
        <v>0</v>
      </c>
      <c r="BL183" s="14" t="s">
        <v>113</v>
      </c>
      <c r="BM183" s="199" t="s">
        <v>520</v>
      </c>
    </row>
    <row r="184" s="2" customFormat="1" ht="16.5" customHeight="1">
      <c r="A184" s="35"/>
      <c r="B184" s="36"/>
      <c r="C184" s="206" t="s">
        <v>521</v>
      </c>
      <c r="D184" s="206" t="s">
        <v>334</v>
      </c>
      <c r="E184" s="207" t="s">
        <v>522</v>
      </c>
      <c r="F184" s="208" t="s">
        <v>523</v>
      </c>
      <c r="G184" s="209" t="s">
        <v>103</v>
      </c>
      <c r="H184" s="210">
        <v>3</v>
      </c>
      <c r="I184" s="211"/>
      <c r="J184" s="212">
        <f>ROUND(I184*H184,2)</f>
        <v>0</v>
      </c>
      <c r="K184" s="213"/>
      <c r="L184" s="214"/>
      <c r="M184" s="215" t="s">
        <v>19</v>
      </c>
      <c r="N184" s="216" t="s">
        <v>40</v>
      </c>
      <c r="O184" s="8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9" t="s">
        <v>129</v>
      </c>
      <c r="AT184" s="199" t="s">
        <v>334</v>
      </c>
      <c r="AU184" s="199" t="s">
        <v>74</v>
      </c>
      <c r="AY184" s="14" t="s">
        <v>99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4" t="s">
        <v>74</v>
      </c>
      <c r="BK184" s="200">
        <f>ROUND(I184*H184,2)</f>
        <v>0</v>
      </c>
      <c r="BL184" s="14" t="s">
        <v>113</v>
      </c>
      <c r="BM184" s="199" t="s">
        <v>524</v>
      </c>
    </row>
    <row r="185" s="2" customFormat="1" ht="16.5" customHeight="1">
      <c r="A185" s="35"/>
      <c r="B185" s="36"/>
      <c r="C185" s="206" t="s">
        <v>525</v>
      </c>
      <c r="D185" s="206" t="s">
        <v>334</v>
      </c>
      <c r="E185" s="207" t="s">
        <v>526</v>
      </c>
      <c r="F185" s="208" t="s">
        <v>527</v>
      </c>
      <c r="G185" s="209" t="s">
        <v>103</v>
      </c>
      <c r="H185" s="210">
        <v>1</v>
      </c>
      <c r="I185" s="211"/>
      <c r="J185" s="212">
        <f>ROUND(I185*H185,2)</f>
        <v>0</v>
      </c>
      <c r="K185" s="213"/>
      <c r="L185" s="214"/>
      <c r="M185" s="215" t="s">
        <v>19</v>
      </c>
      <c r="N185" s="216" t="s">
        <v>40</v>
      </c>
      <c r="O185" s="81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9" t="s">
        <v>129</v>
      </c>
      <c r="AT185" s="199" t="s">
        <v>334</v>
      </c>
      <c r="AU185" s="199" t="s">
        <v>74</v>
      </c>
      <c r="AY185" s="14" t="s">
        <v>99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4" t="s">
        <v>74</v>
      </c>
      <c r="BK185" s="200">
        <f>ROUND(I185*H185,2)</f>
        <v>0</v>
      </c>
      <c r="BL185" s="14" t="s">
        <v>113</v>
      </c>
      <c r="BM185" s="199" t="s">
        <v>528</v>
      </c>
    </row>
    <row r="186" s="2" customFormat="1" ht="16.5" customHeight="1">
      <c r="A186" s="35"/>
      <c r="B186" s="36"/>
      <c r="C186" s="206" t="s">
        <v>529</v>
      </c>
      <c r="D186" s="206" t="s">
        <v>334</v>
      </c>
      <c r="E186" s="207" t="s">
        <v>530</v>
      </c>
      <c r="F186" s="208" t="s">
        <v>531</v>
      </c>
      <c r="G186" s="209" t="s">
        <v>103</v>
      </c>
      <c r="H186" s="210">
        <v>3</v>
      </c>
      <c r="I186" s="211"/>
      <c r="J186" s="212">
        <f>ROUND(I186*H186,2)</f>
        <v>0</v>
      </c>
      <c r="K186" s="213"/>
      <c r="L186" s="214"/>
      <c r="M186" s="215" t="s">
        <v>19</v>
      </c>
      <c r="N186" s="216" t="s">
        <v>40</v>
      </c>
      <c r="O186" s="81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9" t="s">
        <v>129</v>
      </c>
      <c r="AT186" s="199" t="s">
        <v>334</v>
      </c>
      <c r="AU186" s="199" t="s">
        <v>74</v>
      </c>
      <c r="AY186" s="14" t="s">
        <v>99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4" t="s">
        <v>74</v>
      </c>
      <c r="BK186" s="200">
        <f>ROUND(I186*H186,2)</f>
        <v>0</v>
      </c>
      <c r="BL186" s="14" t="s">
        <v>113</v>
      </c>
      <c r="BM186" s="199" t="s">
        <v>532</v>
      </c>
    </row>
    <row r="187" s="2" customFormat="1" ht="16.5" customHeight="1">
      <c r="A187" s="35"/>
      <c r="B187" s="36"/>
      <c r="C187" s="206" t="s">
        <v>533</v>
      </c>
      <c r="D187" s="206" t="s">
        <v>334</v>
      </c>
      <c r="E187" s="207" t="s">
        <v>534</v>
      </c>
      <c r="F187" s="208" t="s">
        <v>535</v>
      </c>
      <c r="G187" s="209" t="s">
        <v>103</v>
      </c>
      <c r="H187" s="210">
        <v>1</v>
      </c>
      <c r="I187" s="211"/>
      <c r="J187" s="212">
        <f>ROUND(I187*H187,2)</f>
        <v>0</v>
      </c>
      <c r="K187" s="213"/>
      <c r="L187" s="214"/>
      <c r="M187" s="215" t="s">
        <v>19</v>
      </c>
      <c r="N187" s="216" t="s">
        <v>40</v>
      </c>
      <c r="O187" s="81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9" t="s">
        <v>129</v>
      </c>
      <c r="AT187" s="199" t="s">
        <v>334</v>
      </c>
      <c r="AU187" s="199" t="s">
        <v>74</v>
      </c>
      <c r="AY187" s="14" t="s">
        <v>99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4" t="s">
        <v>74</v>
      </c>
      <c r="BK187" s="200">
        <f>ROUND(I187*H187,2)</f>
        <v>0</v>
      </c>
      <c r="BL187" s="14" t="s">
        <v>113</v>
      </c>
      <c r="BM187" s="199" t="s">
        <v>536</v>
      </c>
    </row>
    <row r="188" s="2" customFormat="1" ht="16.5" customHeight="1">
      <c r="A188" s="35"/>
      <c r="B188" s="36"/>
      <c r="C188" s="206" t="s">
        <v>537</v>
      </c>
      <c r="D188" s="206" t="s">
        <v>334</v>
      </c>
      <c r="E188" s="207" t="s">
        <v>538</v>
      </c>
      <c r="F188" s="208" t="s">
        <v>539</v>
      </c>
      <c r="G188" s="209" t="s">
        <v>103</v>
      </c>
      <c r="H188" s="210">
        <v>1</v>
      </c>
      <c r="I188" s="211"/>
      <c r="J188" s="212">
        <f>ROUND(I188*H188,2)</f>
        <v>0</v>
      </c>
      <c r="K188" s="213"/>
      <c r="L188" s="214"/>
      <c r="M188" s="215" t="s">
        <v>19</v>
      </c>
      <c r="N188" s="216" t="s">
        <v>40</v>
      </c>
      <c r="O188" s="81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9" t="s">
        <v>129</v>
      </c>
      <c r="AT188" s="199" t="s">
        <v>334</v>
      </c>
      <c r="AU188" s="199" t="s">
        <v>74</v>
      </c>
      <c r="AY188" s="14" t="s">
        <v>99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4" t="s">
        <v>74</v>
      </c>
      <c r="BK188" s="200">
        <f>ROUND(I188*H188,2)</f>
        <v>0</v>
      </c>
      <c r="BL188" s="14" t="s">
        <v>113</v>
      </c>
      <c r="BM188" s="199" t="s">
        <v>540</v>
      </c>
    </row>
    <row r="189" s="2" customFormat="1" ht="16.5" customHeight="1">
      <c r="A189" s="35"/>
      <c r="B189" s="36"/>
      <c r="C189" s="206" t="s">
        <v>541</v>
      </c>
      <c r="D189" s="206" t="s">
        <v>334</v>
      </c>
      <c r="E189" s="207" t="s">
        <v>542</v>
      </c>
      <c r="F189" s="208" t="s">
        <v>543</v>
      </c>
      <c r="G189" s="209" t="s">
        <v>103</v>
      </c>
      <c r="H189" s="210">
        <v>1</v>
      </c>
      <c r="I189" s="211"/>
      <c r="J189" s="212">
        <f>ROUND(I189*H189,2)</f>
        <v>0</v>
      </c>
      <c r="K189" s="213"/>
      <c r="L189" s="214"/>
      <c r="M189" s="215" t="s">
        <v>19</v>
      </c>
      <c r="N189" s="216" t="s">
        <v>40</v>
      </c>
      <c r="O189" s="8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9" t="s">
        <v>129</v>
      </c>
      <c r="AT189" s="199" t="s">
        <v>334</v>
      </c>
      <c r="AU189" s="199" t="s">
        <v>74</v>
      </c>
      <c r="AY189" s="14" t="s">
        <v>99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4" t="s">
        <v>74</v>
      </c>
      <c r="BK189" s="200">
        <f>ROUND(I189*H189,2)</f>
        <v>0</v>
      </c>
      <c r="BL189" s="14" t="s">
        <v>113</v>
      </c>
      <c r="BM189" s="199" t="s">
        <v>544</v>
      </c>
    </row>
    <row r="190" s="2" customFormat="1" ht="16.5" customHeight="1">
      <c r="A190" s="35"/>
      <c r="B190" s="36"/>
      <c r="C190" s="206" t="s">
        <v>545</v>
      </c>
      <c r="D190" s="206" t="s">
        <v>334</v>
      </c>
      <c r="E190" s="207" t="s">
        <v>546</v>
      </c>
      <c r="F190" s="208" t="s">
        <v>547</v>
      </c>
      <c r="G190" s="209" t="s">
        <v>103</v>
      </c>
      <c r="H190" s="210">
        <v>2</v>
      </c>
      <c r="I190" s="211"/>
      <c r="J190" s="212">
        <f>ROUND(I190*H190,2)</f>
        <v>0</v>
      </c>
      <c r="K190" s="213"/>
      <c r="L190" s="214"/>
      <c r="M190" s="215" t="s">
        <v>19</v>
      </c>
      <c r="N190" s="216" t="s">
        <v>40</v>
      </c>
      <c r="O190" s="81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9" t="s">
        <v>129</v>
      </c>
      <c r="AT190" s="199" t="s">
        <v>334</v>
      </c>
      <c r="AU190" s="199" t="s">
        <v>74</v>
      </c>
      <c r="AY190" s="14" t="s">
        <v>99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4" t="s">
        <v>74</v>
      </c>
      <c r="BK190" s="200">
        <f>ROUND(I190*H190,2)</f>
        <v>0</v>
      </c>
      <c r="BL190" s="14" t="s">
        <v>113</v>
      </c>
      <c r="BM190" s="199" t="s">
        <v>548</v>
      </c>
    </row>
    <row r="191" s="2" customFormat="1" ht="16.5" customHeight="1">
      <c r="A191" s="35"/>
      <c r="B191" s="36"/>
      <c r="C191" s="206" t="s">
        <v>549</v>
      </c>
      <c r="D191" s="206" t="s">
        <v>334</v>
      </c>
      <c r="E191" s="207" t="s">
        <v>550</v>
      </c>
      <c r="F191" s="208" t="s">
        <v>551</v>
      </c>
      <c r="G191" s="209" t="s">
        <v>103</v>
      </c>
      <c r="H191" s="210">
        <v>1</v>
      </c>
      <c r="I191" s="211"/>
      <c r="J191" s="212">
        <f>ROUND(I191*H191,2)</f>
        <v>0</v>
      </c>
      <c r="K191" s="213"/>
      <c r="L191" s="214"/>
      <c r="M191" s="215" t="s">
        <v>19</v>
      </c>
      <c r="N191" s="216" t="s">
        <v>40</v>
      </c>
      <c r="O191" s="8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9" t="s">
        <v>129</v>
      </c>
      <c r="AT191" s="199" t="s">
        <v>334</v>
      </c>
      <c r="AU191" s="199" t="s">
        <v>74</v>
      </c>
      <c r="AY191" s="14" t="s">
        <v>99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4" t="s">
        <v>74</v>
      </c>
      <c r="BK191" s="200">
        <f>ROUND(I191*H191,2)</f>
        <v>0</v>
      </c>
      <c r="BL191" s="14" t="s">
        <v>113</v>
      </c>
      <c r="BM191" s="199" t="s">
        <v>552</v>
      </c>
    </row>
    <row r="192" s="2" customFormat="1" ht="16.5" customHeight="1">
      <c r="A192" s="35"/>
      <c r="B192" s="36"/>
      <c r="C192" s="206" t="s">
        <v>553</v>
      </c>
      <c r="D192" s="206" t="s">
        <v>334</v>
      </c>
      <c r="E192" s="207" t="s">
        <v>554</v>
      </c>
      <c r="F192" s="208" t="s">
        <v>555</v>
      </c>
      <c r="G192" s="209" t="s">
        <v>103</v>
      </c>
      <c r="H192" s="210">
        <v>1</v>
      </c>
      <c r="I192" s="211"/>
      <c r="J192" s="212">
        <f>ROUND(I192*H192,2)</f>
        <v>0</v>
      </c>
      <c r="K192" s="213"/>
      <c r="L192" s="214"/>
      <c r="M192" s="215" t="s">
        <v>19</v>
      </c>
      <c r="N192" s="216" t="s">
        <v>40</v>
      </c>
      <c r="O192" s="8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9" t="s">
        <v>129</v>
      </c>
      <c r="AT192" s="199" t="s">
        <v>334</v>
      </c>
      <c r="AU192" s="199" t="s">
        <v>74</v>
      </c>
      <c r="AY192" s="14" t="s">
        <v>99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4" t="s">
        <v>74</v>
      </c>
      <c r="BK192" s="200">
        <f>ROUND(I192*H192,2)</f>
        <v>0</v>
      </c>
      <c r="BL192" s="14" t="s">
        <v>113</v>
      </c>
      <c r="BM192" s="199" t="s">
        <v>556</v>
      </c>
    </row>
    <row r="193" s="2" customFormat="1" ht="16.5" customHeight="1">
      <c r="A193" s="35"/>
      <c r="B193" s="36"/>
      <c r="C193" s="206" t="s">
        <v>557</v>
      </c>
      <c r="D193" s="206" t="s">
        <v>334</v>
      </c>
      <c r="E193" s="207" t="s">
        <v>558</v>
      </c>
      <c r="F193" s="208" t="s">
        <v>559</v>
      </c>
      <c r="G193" s="209" t="s">
        <v>103</v>
      </c>
      <c r="H193" s="210">
        <v>3</v>
      </c>
      <c r="I193" s="211"/>
      <c r="J193" s="212">
        <f>ROUND(I193*H193,2)</f>
        <v>0</v>
      </c>
      <c r="K193" s="213"/>
      <c r="L193" s="214"/>
      <c r="M193" s="215" t="s">
        <v>19</v>
      </c>
      <c r="N193" s="216" t="s">
        <v>40</v>
      </c>
      <c r="O193" s="8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9" t="s">
        <v>129</v>
      </c>
      <c r="AT193" s="199" t="s">
        <v>334</v>
      </c>
      <c r="AU193" s="199" t="s">
        <v>74</v>
      </c>
      <c r="AY193" s="14" t="s">
        <v>99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4" t="s">
        <v>74</v>
      </c>
      <c r="BK193" s="200">
        <f>ROUND(I193*H193,2)</f>
        <v>0</v>
      </c>
      <c r="BL193" s="14" t="s">
        <v>113</v>
      </c>
      <c r="BM193" s="199" t="s">
        <v>560</v>
      </c>
    </row>
    <row r="194" s="2" customFormat="1" ht="16.5" customHeight="1">
      <c r="A194" s="35"/>
      <c r="B194" s="36"/>
      <c r="C194" s="206" t="s">
        <v>561</v>
      </c>
      <c r="D194" s="206" t="s">
        <v>334</v>
      </c>
      <c r="E194" s="207" t="s">
        <v>562</v>
      </c>
      <c r="F194" s="208" t="s">
        <v>563</v>
      </c>
      <c r="G194" s="209" t="s">
        <v>103</v>
      </c>
      <c r="H194" s="210">
        <v>2</v>
      </c>
      <c r="I194" s="211"/>
      <c r="J194" s="212">
        <f>ROUND(I194*H194,2)</f>
        <v>0</v>
      </c>
      <c r="K194" s="213"/>
      <c r="L194" s="214"/>
      <c r="M194" s="215" t="s">
        <v>19</v>
      </c>
      <c r="N194" s="216" t="s">
        <v>40</v>
      </c>
      <c r="O194" s="8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129</v>
      </c>
      <c r="AT194" s="199" t="s">
        <v>334</v>
      </c>
      <c r="AU194" s="199" t="s">
        <v>74</v>
      </c>
      <c r="AY194" s="14" t="s">
        <v>99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4" t="s">
        <v>74</v>
      </c>
      <c r="BK194" s="200">
        <f>ROUND(I194*H194,2)</f>
        <v>0</v>
      </c>
      <c r="BL194" s="14" t="s">
        <v>113</v>
      </c>
      <c r="BM194" s="199" t="s">
        <v>564</v>
      </c>
    </row>
    <row r="195" s="2" customFormat="1" ht="16.5" customHeight="1">
      <c r="A195" s="35"/>
      <c r="B195" s="36"/>
      <c r="C195" s="206" t="s">
        <v>565</v>
      </c>
      <c r="D195" s="206" t="s">
        <v>334</v>
      </c>
      <c r="E195" s="207" t="s">
        <v>566</v>
      </c>
      <c r="F195" s="208" t="s">
        <v>567</v>
      </c>
      <c r="G195" s="209" t="s">
        <v>103</v>
      </c>
      <c r="H195" s="210">
        <v>1</v>
      </c>
      <c r="I195" s="211"/>
      <c r="J195" s="212">
        <f>ROUND(I195*H195,2)</f>
        <v>0</v>
      </c>
      <c r="K195" s="213"/>
      <c r="L195" s="214"/>
      <c r="M195" s="215" t="s">
        <v>19</v>
      </c>
      <c r="N195" s="216" t="s">
        <v>40</v>
      </c>
      <c r="O195" s="8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9" t="s">
        <v>129</v>
      </c>
      <c r="AT195" s="199" t="s">
        <v>334</v>
      </c>
      <c r="AU195" s="199" t="s">
        <v>74</v>
      </c>
      <c r="AY195" s="14" t="s">
        <v>99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4" t="s">
        <v>74</v>
      </c>
      <c r="BK195" s="200">
        <f>ROUND(I195*H195,2)</f>
        <v>0</v>
      </c>
      <c r="BL195" s="14" t="s">
        <v>113</v>
      </c>
      <c r="BM195" s="199" t="s">
        <v>568</v>
      </c>
    </row>
    <row r="196" s="2" customFormat="1" ht="16.5" customHeight="1">
      <c r="A196" s="35"/>
      <c r="B196" s="36"/>
      <c r="C196" s="206" t="s">
        <v>569</v>
      </c>
      <c r="D196" s="206" t="s">
        <v>334</v>
      </c>
      <c r="E196" s="207" t="s">
        <v>570</v>
      </c>
      <c r="F196" s="208" t="s">
        <v>571</v>
      </c>
      <c r="G196" s="209" t="s">
        <v>103</v>
      </c>
      <c r="H196" s="210">
        <v>1</v>
      </c>
      <c r="I196" s="211"/>
      <c r="J196" s="212">
        <f>ROUND(I196*H196,2)</f>
        <v>0</v>
      </c>
      <c r="K196" s="213"/>
      <c r="L196" s="214"/>
      <c r="M196" s="215" t="s">
        <v>19</v>
      </c>
      <c r="N196" s="216" t="s">
        <v>40</v>
      </c>
      <c r="O196" s="8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9" t="s">
        <v>129</v>
      </c>
      <c r="AT196" s="199" t="s">
        <v>334</v>
      </c>
      <c r="AU196" s="199" t="s">
        <v>74</v>
      </c>
      <c r="AY196" s="14" t="s">
        <v>99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4" t="s">
        <v>74</v>
      </c>
      <c r="BK196" s="200">
        <f>ROUND(I196*H196,2)</f>
        <v>0</v>
      </c>
      <c r="BL196" s="14" t="s">
        <v>113</v>
      </c>
      <c r="BM196" s="199" t="s">
        <v>572</v>
      </c>
    </row>
    <row r="197" s="2" customFormat="1" ht="16.5" customHeight="1">
      <c r="A197" s="35"/>
      <c r="B197" s="36"/>
      <c r="C197" s="206" t="s">
        <v>573</v>
      </c>
      <c r="D197" s="206" t="s">
        <v>334</v>
      </c>
      <c r="E197" s="207" t="s">
        <v>574</v>
      </c>
      <c r="F197" s="208" t="s">
        <v>575</v>
      </c>
      <c r="G197" s="209" t="s">
        <v>103</v>
      </c>
      <c r="H197" s="210">
        <v>1</v>
      </c>
      <c r="I197" s="211"/>
      <c r="J197" s="212">
        <f>ROUND(I197*H197,2)</f>
        <v>0</v>
      </c>
      <c r="K197" s="213"/>
      <c r="L197" s="214"/>
      <c r="M197" s="215" t="s">
        <v>19</v>
      </c>
      <c r="N197" s="216" t="s">
        <v>40</v>
      </c>
      <c r="O197" s="8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9" t="s">
        <v>129</v>
      </c>
      <c r="AT197" s="199" t="s">
        <v>334</v>
      </c>
      <c r="AU197" s="199" t="s">
        <v>74</v>
      </c>
      <c r="AY197" s="14" t="s">
        <v>99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4" t="s">
        <v>74</v>
      </c>
      <c r="BK197" s="200">
        <f>ROUND(I197*H197,2)</f>
        <v>0</v>
      </c>
      <c r="BL197" s="14" t="s">
        <v>113</v>
      </c>
      <c r="BM197" s="199" t="s">
        <v>576</v>
      </c>
    </row>
    <row r="198" s="2" customFormat="1" ht="16.5" customHeight="1">
      <c r="A198" s="35"/>
      <c r="B198" s="36"/>
      <c r="C198" s="206" t="s">
        <v>577</v>
      </c>
      <c r="D198" s="206" t="s">
        <v>334</v>
      </c>
      <c r="E198" s="207" t="s">
        <v>578</v>
      </c>
      <c r="F198" s="208" t="s">
        <v>579</v>
      </c>
      <c r="G198" s="209" t="s">
        <v>103</v>
      </c>
      <c r="H198" s="210">
        <v>2</v>
      </c>
      <c r="I198" s="211"/>
      <c r="J198" s="212">
        <f>ROUND(I198*H198,2)</f>
        <v>0</v>
      </c>
      <c r="K198" s="213"/>
      <c r="L198" s="214"/>
      <c r="M198" s="215" t="s">
        <v>19</v>
      </c>
      <c r="N198" s="216" t="s">
        <v>40</v>
      </c>
      <c r="O198" s="81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129</v>
      </c>
      <c r="AT198" s="199" t="s">
        <v>334</v>
      </c>
      <c r="AU198" s="199" t="s">
        <v>74</v>
      </c>
      <c r="AY198" s="14" t="s">
        <v>99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4" t="s">
        <v>74</v>
      </c>
      <c r="BK198" s="200">
        <f>ROUND(I198*H198,2)</f>
        <v>0</v>
      </c>
      <c r="BL198" s="14" t="s">
        <v>113</v>
      </c>
      <c r="BM198" s="199" t="s">
        <v>580</v>
      </c>
    </row>
    <row r="199" s="2" customFormat="1" ht="16.5" customHeight="1">
      <c r="A199" s="35"/>
      <c r="B199" s="36"/>
      <c r="C199" s="206" t="s">
        <v>581</v>
      </c>
      <c r="D199" s="206" t="s">
        <v>334</v>
      </c>
      <c r="E199" s="207" t="s">
        <v>582</v>
      </c>
      <c r="F199" s="208" t="s">
        <v>583</v>
      </c>
      <c r="G199" s="209" t="s">
        <v>103</v>
      </c>
      <c r="H199" s="210">
        <v>1</v>
      </c>
      <c r="I199" s="211"/>
      <c r="J199" s="212">
        <f>ROUND(I199*H199,2)</f>
        <v>0</v>
      </c>
      <c r="K199" s="213"/>
      <c r="L199" s="214"/>
      <c r="M199" s="215" t="s">
        <v>19</v>
      </c>
      <c r="N199" s="216" t="s">
        <v>40</v>
      </c>
      <c r="O199" s="81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9" t="s">
        <v>129</v>
      </c>
      <c r="AT199" s="199" t="s">
        <v>334</v>
      </c>
      <c r="AU199" s="199" t="s">
        <v>74</v>
      </c>
      <c r="AY199" s="14" t="s">
        <v>99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4" t="s">
        <v>74</v>
      </c>
      <c r="BK199" s="200">
        <f>ROUND(I199*H199,2)</f>
        <v>0</v>
      </c>
      <c r="BL199" s="14" t="s">
        <v>113</v>
      </c>
      <c r="BM199" s="199" t="s">
        <v>584</v>
      </c>
    </row>
    <row r="200" s="2" customFormat="1" ht="16.5" customHeight="1">
      <c r="A200" s="35"/>
      <c r="B200" s="36"/>
      <c r="C200" s="206" t="s">
        <v>585</v>
      </c>
      <c r="D200" s="206" t="s">
        <v>334</v>
      </c>
      <c r="E200" s="207" t="s">
        <v>586</v>
      </c>
      <c r="F200" s="208" t="s">
        <v>587</v>
      </c>
      <c r="G200" s="209" t="s">
        <v>103</v>
      </c>
      <c r="H200" s="210">
        <v>1</v>
      </c>
      <c r="I200" s="211"/>
      <c r="J200" s="212">
        <f>ROUND(I200*H200,2)</f>
        <v>0</v>
      </c>
      <c r="K200" s="213"/>
      <c r="L200" s="214"/>
      <c r="M200" s="215" t="s">
        <v>19</v>
      </c>
      <c r="N200" s="216" t="s">
        <v>40</v>
      </c>
      <c r="O200" s="8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9" t="s">
        <v>129</v>
      </c>
      <c r="AT200" s="199" t="s">
        <v>334</v>
      </c>
      <c r="AU200" s="199" t="s">
        <v>74</v>
      </c>
      <c r="AY200" s="14" t="s">
        <v>99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4" t="s">
        <v>74</v>
      </c>
      <c r="BK200" s="200">
        <f>ROUND(I200*H200,2)</f>
        <v>0</v>
      </c>
      <c r="BL200" s="14" t="s">
        <v>113</v>
      </c>
      <c r="BM200" s="199" t="s">
        <v>588</v>
      </c>
    </row>
    <row r="201" s="2" customFormat="1" ht="16.5" customHeight="1">
      <c r="A201" s="35"/>
      <c r="B201" s="36"/>
      <c r="C201" s="206" t="s">
        <v>589</v>
      </c>
      <c r="D201" s="206" t="s">
        <v>334</v>
      </c>
      <c r="E201" s="207" t="s">
        <v>590</v>
      </c>
      <c r="F201" s="208" t="s">
        <v>591</v>
      </c>
      <c r="G201" s="209" t="s">
        <v>103</v>
      </c>
      <c r="H201" s="210">
        <v>3</v>
      </c>
      <c r="I201" s="211"/>
      <c r="J201" s="212">
        <f>ROUND(I201*H201,2)</f>
        <v>0</v>
      </c>
      <c r="K201" s="213"/>
      <c r="L201" s="214"/>
      <c r="M201" s="215" t="s">
        <v>19</v>
      </c>
      <c r="N201" s="216" t="s">
        <v>40</v>
      </c>
      <c r="O201" s="8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9" t="s">
        <v>129</v>
      </c>
      <c r="AT201" s="199" t="s">
        <v>334</v>
      </c>
      <c r="AU201" s="199" t="s">
        <v>74</v>
      </c>
      <c r="AY201" s="14" t="s">
        <v>99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4" t="s">
        <v>74</v>
      </c>
      <c r="BK201" s="200">
        <f>ROUND(I201*H201,2)</f>
        <v>0</v>
      </c>
      <c r="BL201" s="14" t="s">
        <v>113</v>
      </c>
      <c r="BM201" s="199" t="s">
        <v>592</v>
      </c>
    </row>
    <row r="202" s="2" customFormat="1" ht="16.5" customHeight="1">
      <c r="A202" s="35"/>
      <c r="B202" s="36"/>
      <c r="C202" s="206" t="s">
        <v>593</v>
      </c>
      <c r="D202" s="206" t="s">
        <v>334</v>
      </c>
      <c r="E202" s="207" t="s">
        <v>594</v>
      </c>
      <c r="F202" s="208" t="s">
        <v>595</v>
      </c>
      <c r="G202" s="209" t="s">
        <v>103</v>
      </c>
      <c r="H202" s="210">
        <v>5</v>
      </c>
      <c r="I202" s="211"/>
      <c r="J202" s="212">
        <f>ROUND(I202*H202,2)</f>
        <v>0</v>
      </c>
      <c r="K202" s="213"/>
      <c r="L202" s="214"/>
      <c r="M202" s="215" t="s">
        <v>19</v>
      </c>
      <c r="N202" s="216" t="s">
        <v>40</v>
      </c>
      <c r="O202" s="8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9" t="s">
        <v>129</v>
      </c>
      <c r="AT202" s="199" t="s">
        <v>334</v>
      </c>
      <c r="AU202" s="199" t="s">
        <v>74</v>
      </c>
      <c r="AY202" s="14" t="s">
        <v>99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4" t="s">
        <v>74</v>
      </c>
      <c r="BK202" s="200">
        <f>ROUND(I202*H202,2)</f>
        <v>0</v>
      </c>
      <c r="BL202" s="14" t="s">
        <v>113</v>
      </c>
      <c r="BM202" s="199" t="s">
        <v>596</v>
      </c>
    </row>
    <row r="203" s="2" customFormat="1" ht="16.5" customHeight="1">
      <c r="A203" s="35"/>
      <c r="B203" s="36"/>
      <c r="C203" s="206" t="s">
        <v>597</v>
      </c>
      <c r="D203" s="206" t="s">
        <v>334</v>
      </c>
      <c r="E203" s="207" t="s">
        <v>598</v>
      </c>
      <c r="F203" s="208" t="s">
        <v>599</v>
      </c>
      <c r="G203" s="209" t="s">
        <v>103</v>
      </c>
      <c r="H203" s="210">
        <v>2</v>
      </c>
      <c r="I203" s="211"/>
      <c r="J203" s="212">
        <f>ROUND(I203*H203,2)</f>
        <v>0</v>
      </c>
      <c r="K203" s="213"/>
      <c r="L203" s="214"/>
      <c r="M203" s="215" t="s">
        <v>19</v>
      </c>
      <c r="N203" s="216" t="s">
        <v>40</v>
      </c>
      <c r="O203" s="8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9" t="s">
        <v>129</v>
      </c>
      <c r="AT203" s="199" t="s">
        <v>334</v>
      </c>
      <c r="AU203" s="199" t="s">
        <v>74</v>
      </c>
      <c r="AY203" s="14" t="s">
        <v>99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4" t="s">
        <v>74</v>
      </c>
      <c r="BK203" s="200">
        <f>ROUND(I203*H203,2)</f>
        <v>0</v>
      </c>
      <c r="BL203" s="14" t="s">
        <v>113</v>
      </c>
      <c r="BM203" s="199" t="s">
        <v>600</v>
      </c>
    </row>
    <row r="204" s="2" customFormat="1" ht="16.5" customHeight="1">
      <c r="A204" s="35"/>
      <c r="B204" s="36"/>
      <c r="C204" s="206" t="s">
        <v>601</v>
      </c>
      <c r="D204" s="206" t="s">
        <v>334</v>
      </c>
      <c r="E204" s="207" t="s">
        <v>602</v>
      </c>
      <c r="F204" s="208" t="s">
        <v>603</v>
      </c>
      <c r="G204" s="209" t="s">
        <v>103</v>
      </c>
      <c r="H204" s="210">
        <v>1</v>
      </c>
      <c r="I204" s="211"/>
      <c r="J204" s="212">
        <f>ROUND(I204*H204,2)</f>
        <v>0</v>
      </c>
      <c r="K204" s="213"/>
      <c r="L204" s="214"/>
      <c r="M204" s="215" t="s">
        <v>19</v>
      </c>
      <c r="N204" s="216" t="s">
        <v>40</v>
      </c>
      <c r="O204" s="81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9" t="s">
        <v>129</v>
      </c>
      <c r="AT204" s="199" t="s">
        <v>334</v>
      </c>
      <c r="AU204" s="199" t="s">
        <v>74</v>
      </c>
      <c r="AY204" s="14" t="s">
        <v>99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4" t="s">
        <v>74</v>
      </c>
      <c r="BK204" s="200">
        <f>ROUND(I204*H204,2)</f>
        <v>0</v>
      </c>
      <c r="BL204" s="14" t="s">
        <v>113</v>
      </c>
      <c r="BM204" s="199" t="s">
        <v>604</v>
      </c>
    </row>
    <row r="205" s="2" customFormat="1" ht="16.5" customHeight="1">
      <c r="A205" s="35"/>
      <c r="B205" s="36"/>
      <c r="C205" s="206" t="s">
        <v>605</v>
      </c>
      <c r="D205" s="206" t="s">
        <v>334</v>
      </c>
      <c r="E205" s="207" t="s">
        <v>606</v>
      </c>
      <c r="F205" s="208" t="s">
        <v>607</v>
      </c>
      <c r="G205" s="209" t="s">
        <v>103</v>
      </c>
      <c r="H205" s="210">
        <v>2</v>
      </c>
      <c r="I205" s="211"/>
      <c r="J205" s="212">
        <f>ROUND(I205*H205,2)</f>
        <v>0</v>
      </c>
      <c r="K205" s="213"/>
      <c r="L205" s="214"/>
      <c r="M205" s="215" t="s">
        <v>19</v>
      </c>
      <c r="N205" s="216" t="s">
        <v>40</v>
      </c>
      <c r="O205" s="8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9" t="s">
        <v>129</v>
      </c>
      <c r="AT205" s="199" t="s">
        <v>334</v>
      </c>
      <c r="AU205" s="199" t="s">
        <v>74</v>
      </c>
      <c r="AY205" s="14" t="s">
        <v>99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4" t="s">
        <v>74</v>
      </c>
      <c r="BK205" s="200">
        <f>ROUND(I205*H205,2)</f>
        <v>0</v>
      </c>
      <c r="BL205" s="14" t="s">
        <v>113</v>
      </c>
      <c r="BM205" s="199" t="s">
        <v>608</v>
      </c>
    </row>
    <row r="206" s="2" customFormat="1" ht="16.5" customHeight="1">
      <c r="A206" s="35"/>
      <c r="B206" s="36"/>
      <c r="C206" s="206" t="s">
        <v>609</v>
      </c>
      <c r="D206" s="206" t="s">
        <v>334</v>
      </c>
      <c r="E206" s="207" t="s">
        <v>610</v>
      </c>
      <c r="F206" s="208" t="s">
        <v>611</v>
      </c>
      <c r="G206" s="209" t="s">
        <v>103</v>
      </c>
      <c r="H206" s="210">
        <v>1</v>
      </c>
      <c r="I206" s="211"/>
      <c r="J206" s="212">
        <f>ROUND(I206*H206,2)</f>
        <v>0</v>
      </c>
      <c r="K206" s="213"/>
      <c r="L206" s="214"/>
      <c r="M206" s="215" t="s">
        <v>19</v>
      </c>
      <c r="N206" s="216" t="s">
        <v>40</v>
      </c>
      <c r="O206" s="8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9" t="s">
        <v>129</v>
      </c>
      <c r="AT206" s="199" t="s">
        <v>334</v>
      </c>
      <c r="AU206" s="199" t="s">
        <v>74</v>
      </c>
      <c r="AY206" s="14" t="s">
        <v>99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4" t="s">
        <v>74</v>
      </c>
      <c r="BK206" s="200">
        <f>ROUND(I206*H206,2)</f>
        <v>0</v>
      </c>
      <c r="BL206" s="14" t="s">
        <v>113</v>
      </c>
      <c r="BM206" s="199" t="s">
        <v>612</v>
      </c>
    </row>
    <row r="207" s="2" customFormat="1" ht="16.5" customHeight="1">
      <c r="A207" s="35"/>
      <c r="B207" s="36"/>
      <c r="C207" s="206" t="s">
        <v>613</v>
      </c>
      <c r="D207" s="206" t="s">
        <v>334</v>
      </c>
      <c r="E207" s="207" t="s">
        <v>614</v>
      </c>
      <c r="F207" s="208" t="s">
        <v>615</v>
      </c>
      <c r="G207" s="209" t="s">
        <v>103</v>
      </c>
      <c r="H207" s="210">
        <v>2</v>
      </c>
      <c r="I207" s="211"/>
      <c r="J207" s="212">
        <f>ROUND(I207*H207,2)</f>
        <v>0</v>
      </c>
      <c r="K207" s="213"/>
      <c r="L207" s="214"/>
      <c r="M207" s="215" t="s">
        <v>19</v>
      </c>
      <c r="N207" s="216" t="s">
        <v>40</v>
      </c>
      <c r="O207" s="81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9" t="s">
        <v>129</v>
      </c>
      <c r="AT207" s="199" t="s">
        <v>334</v>
      </c>
      <c r="AU207" s="199" t="s">
        <v>74</v>
      </c>
      <c r="AY207" s="14" t="s">
        <v>99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4" t="s">
        <v>74</v>
      </c>
      <c r="BK207" s="200">
        <f>ROUND(I207*H207,2)</f>
        <v>0</v>
      </c>
      <c r="BL207" s="14" t="s">
        <v>113</v>
      </c>
      <c r="BM207" s="199" t="s">
        <v>616</v>
      </c>
    </row>
    <row r="208" s="2" customFormat="1" ht="16.5" customHeight="1">
      <c r="A208" s="35"/>
      <c r="B208" s="36"/>
      <c r="C208" s="206" t="s">
        <v>617</v>
      </c>
      <c r="D208" s="206" t="s">
        <v>334</v>
      </c>
      <c r="E208" s="207" t="s">
        <v>618</v>
      </c>
      <c r="F208" s="208" t="s">
        <v>619</v>
      </c>
      <c r="G208" s="209" t="s">
        <v>103</v>
      </c>
      <c r="H208" s="210">
        <v>1</v>
      </c>
      <c r="I208" s="211"/>
      <c r="J208" s="212">
        <f>ROUND(I208*H208,2)</f>
        <v>0</v>
      </c>
      <c r="K208" s="213"/>
      <c r="L208" s="214"/>
      <c r="M208" s="215" t="s">
        <v>19</v>
      </c>
      <c r="N208" s="216" t="s">
        <v>40</v>
      </c>
      <c r="O208" s="81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9" t="s">
        <v>129</v>
      </c>
      <c r="AT208" s="199" t="s">
        <v>334</v>
      </c>
      <c r="AU208" s="199" t="s">
        <v>74</v>
      </c>
      <c r="AY208" s="14" t="s">
        <v>99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4" t="s">
        <v>74</v>
      </c>
      <c r="BK208" s="200">
        <f>ROUND(I208*H208,2)</f>
        <v>0</v>
      </c>
      <c r="BL208" s="14" t="s">
        <v>113</v>
      </c>
      <c r="BM208" s="199" t="s">
        <v>620</v>
      </c>
    </row>
    <row r="209" s="2" customFormat="1" ht="16.5" customHeight="1">
      <c r="A209" s="35"/>
      <c r="B209" s="36"/>
      <c r="C209" s="206" t="s">
        <v>621</v>
      </c>
      <c r="D209" s="206" t="s">
        <v>334</v>
      </c>
      <c r="E209" s="207" t="s">
        <v>622</v>
      </c>
      <c r="F209" s="208" t="s">
        <v>623</v>
      </c>
      <c r="G209" s="209" t="s">
        <v>103</v>
      </c>
      <c r="H209" s="210">
        <v>1</v>
      </c>
      <c r="I209" s="211"/>
      <c r="J209" s="212">
        <f>ROUND(I209*H209,2)</f>
        <v>0</v>
      </c>
      <c r="K209" s="213"/>
      <c r="L209" s="214"/>
      <c r="M209" s="215" t="s">
        <v>19</v>
      </c>
      <c r="N209" s="216" t="s">
        <v>40</v>
      </c>
      <c r="O209" s="8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9" t="s">
        <v>129</v>
      </c>
      <c r="AT209" s="199" t="s">
        <v>334</v>
      </c>
      <c r="AU209" s="199" t="s">
        <v>74</v>
      </c>
      <c r="AY209" s="14" t="s">
        <v>99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4" t="s">
        <v>74</v>
      </c>
      <c r="BK209" s="200">
        <f>ROUND(I209*H209,2)</f>
        <v>0</v>
      </c>
      <c r="BL209" s="14" t="s">
        <v>113</v>
      </c>
      <c r="BM209" s="199" t="s">
        <v>624</v>
      </c>
    </row>
    <row r="210" s="2" customFormat="1" ht="16.5" customHeight="1">
      <c r="A210" s="35"/>
      <c r="B210" s="36"/>
      <c r="C210" s="206" t="s">
        <v>625</v>
      </c>
      <c r="D210" s="206" t="s">
        <v>334</v>
      </c>
      <c r="E210" s="207" t="s">
        <v>626</v>
      </c>
      <c r="F210" s="208" t="s">
        <v>627</v>
      </c>
      <c r="G210" s="209" t="s">
        <v>103</v>
      </c>
      <c r="H210" s="210">
        <v>1</v>
      </c>
      <c r="I210" s="211"/>
      <c r="J210" s="212">
        <f>ROUND(I210*H210,2)</f>
        <v>0</v>
      </c>
      <c r="K210" s="213"/>
      <c r="L210" s="214"/>
      <c r="M210" s="215" t="s">
        <v>19</v>
      </c>
      <c r="N210" s="216" t="s">
        <v>40</v>
      </c>
      <c r="O210" s="8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9" t="s">
        <v>129</v>
      </c>
      <c r="AT210" s="199" t="s">
        <v>334</v>
      </c>
      <c r="AU210" s="199" t="s">
        <v>74</v>
      </c>
      <c r="AY210" s="14" t="s">
        <v>99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4" t="s">
        <v>74</v>
      </c>
      <c r="BK210" s="200">
        <f>ROUND(I210*H210,2)</f>
        <v>0</v>
      </c>
      <c r="BL210" s="14" t="s">
        <v>113</v>
      </c>
      <c r="BM210" s="199" t="s">
        <v>628</v>
      </c>
    </row>
    <row r="211" s="2" customFormat="1" ht="16.5" customHeight="1">
      <c r="A211" s="35"/>
      <c r="B211" s="36"/>
      <c r="C211" s="206" t="s">
        <v>629</v>
      </c>
      <c r="D211" s="206" t="s">
        <v>334</v>
      </c>
      <c r="E211" s="207" t="s">
        <v>630</v>
      </c>
      <c r="F211" s="208" t="s">
        <v>631</v>
      </c>
      <c r="G211" s="209" t="s">
        <v>103</v>
      </c>
      <c r="H211" s="210">
        <v>1</v>
      </c>
      <c r="I211" s="211"/>
      <c r="J211" s="212">
        <f>ROUND(I211*H211,2)</f>
        <v>0</v>
      </c>
      <c r="K211" s="213"/>
      <c r="L211" s="214"/>
      <c r="M211" s="215" t="s">
        <v>19</v>
      </c>
      <c r="N211" s="216" t="s">
        <v>40</v>
      </c>
      <c r="O211" s="81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129</v>
      </c>
      <c r="AT211" s="199" t="s">
        <v>334</v>
      </c>
      <c r="AU211" s="199" t="s">
        <v>74</v>
      </c>
      <c r="AY211" s="14" t="s">
        <v>99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4" t="s">
        <v>74</v>
      </c>
      <c r="BK211" s="200">
        <f>ROUND(I211*H211,2)</f>
        <v>0</v>
      </c>
      <c r="BL211" s="14" t="s">
        <v>113</v>
      </c>
      <c r="BM211" s="199" t="s">
        <v>632</v>
      </c>
    </row>
    <row r="212" s="2" customFormat="1" ht="16.5" customHeight="1">
      <c r="A212" s="35"/>
      <c r="B212" s="36"/>
      <c r="C212" s="206" t="s">
        <v>633</v>
      </c>
      <c r="D212" s="206" t="s">
        <v>334</v>
      </c>
      <c r="E212" s="207" t="s">
        <v>634</v>
      </c>
      <c r="F212" s="208" t="s">
        <v>635</v>
      </c>
      <c r="G212" s="209" t="s">
        <v>103</v>
      </c>
      <c r="H212" s="210">
        <v>1</v>
      </c>
      <c r="I212" s="211"/>
      <c r="J212" s="212">
        <f>ROUND(I212*H212,2)</f>
        <v>0</v>
      </c>
      <c r="K212" s="213"/>
      <c r="L212" s="214"/>
      <c r="M212" s="215" t="s">
        <v>19</v>
      </c>
      <c r="N212" s="216" t="s">
        <v>40</v>
      </c>
      <c r="O212" s="8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9" t="s">
        <v>129</v>
      </c>
      <c r="AT212" s="199" t="s">
        <v>334</v>
      </c>
      <c r="AU212" s="199" t="s">
        <v>74</v>
      </c>
      <c r="AY212" s="14" t="s">
        <v>99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4" t="s">
        <v>74</v>
      </c>
      <c r="BK212" s="200">
        <f>ROUND(I212*H212,2)</f>
        <v>0</v>
      </c>
      <c r="BL212" s="14" t="s">
        <v>113</v>
      </c>
      <c r="BM212" s="199" t="s">
        <v>636</v>
      </c>
    </row>
    <row r="213" s="2" customFormat="1" ht="16.5" customHeight="1">
      <c r="A213" s="35"/>
      <c r="B213" s="36"/>
      <c r="C213" s="206" t="s">
        <v>637</v>
      </c>
      <c r="D213" s="206" t="s">
        <v>334</v>
      </c>
      <c r="E213" s="207" t="s">
        <v>638</v>
      </c>
      <c r="F213" s="208" t="s">
        <v>639</v>
      </c>
      <c r="G213" s="209" t="s">
        <v>103</v>
      </c>
      <c r="H213" s="210">
        <v>1</v>
      </c>
      <c r="I213" s="211"/>
      <c r="J213" s="212">
        <f>ROUND(I213*H213,2)</f>
        <v>0</v>
      </c>
      <c r="K213" s="213"/>
      <c r="L213" s="214"/>
      <c r="M213" s="215" t="s">
        <v>19</v>
      </c>
      <c r="N213" s="216" t="s">
        <v>40</v>
      </c>
      <c r="O213" s="81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9" t="s">
        <v>129</v>
      </c>
      <c r="AT213" s="199" t="s">
        <v>334</v>
      </c>
      <c r="AU213" s="199" t="s">
        <v>74</v>
      </c>
      <c r="AY213" s="14" t="s">
        <v>99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4" t="s">
        <v>74</v>
      </c>
      <c r="BK213" s="200">
        <f>ROUND(I213*H213,2)</f>
        <v>0</v>
      </c>
      <c r="BL213" s="14" t="s">
        <v>113</v>
      </c>
      <c r="BM213" s="199" t="s">
        <v>640</v>
      </c>
    </row>
    <row r="214" s="2" customFormat="1" ht="16.5" customHeight="1">
      <c r="A214" s="35"/>
      <c r="B214" s="36"/>
      <c r="C214" s="206" t="s">
        <v>641</v>
      </c>
      <c r="D214" s="206" t="s">
        <v>334</v>
      </c>
      <c r="E214" s="207" t="s">
        <v>642</v>
      </c>
      <c r="F214" s="208" t="s">
        <v>643</v>
      </c>
      <c r="G214" s="209" t="s">
        <v>103</v>
      </c>
      <c r="H214" s="210">
        <v>1</v>
      </c>
      <c r="I214" s="211"/>
      <c r="J214" s="212">
        <f>ROUND(I214*H214,2)</f>
        <v>0</v>
      </c>
      <c r="K214" s="213"/>
      <c r="L214" s="214"/>
      <c r="M214" s="215" t="s">
        <v>19</v>
      </c>
      <c r="N214" s="216" t="s">
        <v>40</v>
      </c>
      <c r="O214" s="81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129</v>
      </c>
      <c r="AT214" s="199" t="s">
        <v>334</v>
      </c>
      <c r="AU214" s="199" t="s">
        <v>74</v>
      </c>
      <c r="AY214" s="14" t="s">
        <v>99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4" t="s">
        <v>74</v>
      </c>
      <c r="BK214" s="200">
        <f>ROUND(I214*H214,2)</f>
        <v>0</v>
      </c>
      <c r="BL214" s="14" t="s">
        <v>113</v>
      </c>
      <c r="BM214" s="199" t="s">
        <v>644</v>
      </c>
    </row>
    <row r="215" s="2" customFormat="1" ht="16.5" customHeight="1">
      <c r="A215" s="35"/>
      <c r="B215" s="36"/>
      <c r="C215" s="206" t="s">
        <v>645</v>
      </c>
      <c r="D215" s="206" t="s">
        <v>334</v>
      </c>
      <c r="E215" s="207" t="s">
        <v>646</v>
      </c>
      <c r="F215" s="208" t="s">
        <v>647</v>
      </c>
      <c r="G215" s="209" t="s">
        <v>103</v>
      </c>
      <c r="H215" s="210">
        <v>2</v>
      </c>
      <c r="I215" s="211"/>
      <c r="J215" s="212">
        <f>ROUND(I215*H215,2)</f>
        <v>0</v>
      </c>
      <c r="K215" s="213"/>
      <c r="L215" s="214"/>
      <c r="M215" s="215" t="s">
        <v>19</v>
      </c>
      <c r="N215" s="216" t="s">
        <v>40</v>
      </c>
      <c r="O215" s="81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9" t="s">
        <v>129</v>
      </c>
      <c r="AT215" s="199" t="s">
        <v>334</v>
      </c>
      <c r="AU215" s="199" t="s">
        <v>74</v>
      </c>
      <c r="AY215" s="14" t="s">
        <v>99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4" t="s">
        <v>74</v>
      </c>
      <c r="BK215" s="200">
        <f>ROUND(I215*H215,2)</f>
        <v>0</v>
      </c>
      <c r="BL215" s="14" t="s">
        <v>113</v>
      </c>
      <c r="BM215" s="199" t="s">
        <v>648</v>
      </c>
    </row>
    <row r="216" s="2" customFormat="1" ht="16.5" customHeight="1">
      <c r="A216" s="35"/>
      <c r="B216" s="36"/>
      <c r="C216" s="206" t="s">
        <v>649</v>
      </c>
      <c r="D216" s="206" t="s">
        <v>334</v>
      </c>
      <c r="E216" s="207" t="s">
        <v>650</v>
      </c>
      <c r="F216" s="208" t="s">
        <v>651</v>
      </c>
      <c r="G216" s="209" t="s">
        <v>103</v>
      </c>
      <c r="H216" s="210">
        <v>1</v>
      </c>
      <c r="I216" s="211"/>
      <c r="J216" s="212">
        <f>ROUND(I216*H216,2)</f>
        <v>0</v>
      </c>
      <c r="K216" s="213"/>
      <c r="L216" s="214"/>
      <c r="M216" s="215" t="s">
        <v>19</v>
      </c>
      <c r="N216" s="216" t="s">
        <v>40</v>
      </c>
      <c r="O216" s="8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9" t="s">
        <v>129</v>
      </c>
      <c r="AT216" s="199" t="s">
        <v>334</v>
      </c>
      <c r="AU216" s="199" t="s">
        <v>74</v>
      </c>
      <c r="AY216" s="14" t="s">
        <v>99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4" t="s">
        <v>74</v>
      </c>
      <c r="BK216" s="200">
        <f>ROUND(I216*H216,2)</f>
        <v>0</v>
      </c>
      <c r="BL216" s="14" t="s">
        <v>113</v>
      </c>
      <c r="BM216" s="199" t="s">
        <v>652</v>
      </c>
    </row>
    <row r="217" s="2" customFormat="1" ht="16.5" customHeight="1">
      <c r="A217" s="35"/>
      <c r="B217" s="36"/>
      <c r="C217" s="206" t="s">
        <v>653</v>
      </c>
      <c r="D217" s="206" t="s">
        <v>334</v>
      </c>
      <c r="E217" s="207" t="s">
        <v>654</v>
      </c>
      <c r="F217" s="208" t="s">
        <v>655</v>
      </c>
      <c r="G217" s="209" t="s">
        <v>103</v>
      </c>
      <c r="H217" s="210">
        <v>1</v>
      </c>
      <c r="I217" s="211"/>
      <c r="J217" s="212">
        <f>ROUND(I217*H217,2)</f>
        <v>0</v>
      </c>
      <c r="K217" s="213"/>
      <c r="L217" s="214"/>
      <c r="M217" s="215" t="s">
        <v>19</v>
      </c>
      <c r="N217" s="216" t="s">
        <v>40</v>
      </c>
      <c r="O217" s="81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129</v>
      </c>
      <c r="AT217" s="199" t="s">
        <v>334</v>
      </c>
      <c r="AU217" s="199" t="s">
        <v>74</v>
      </c>
      <c r="AY217" s="14" t="s">
        <v>99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4" t="s">
        <v>74</v>
      </c>
      <c r="BK217" s="200">
        <f>ROUND(I217*H217,2)</f>
        <v>0</v>
      </c>
      <c r="BL217" s="14" t="s">
        <v>113</v>
      </c>
      <c r="BM217" s="199" t="s">
        <v>656</v>
      </c>
    </row>
    <row r="218" s="2" customFormat="1" ht="16.5" customHeight="1">
      <c r="A218" s="35"/>
      <c r="B218" s="36"/>
      <c r="C218" s="206" t="s">
        <v>657</v>
      </c>
      <c r="D218" s="206" t="s">
        <v>334</v>
      </c>
      <c r="E218" s="207" t="s">
        <v>658</v>
      </c>
      <c r="F218" s="208" t="s">
        <v>659</v>
      </c>
      <c r="G218" s="209" t="s">
        <v>103</v>
      </c>
      <c r="H218" s="210">
        <v>2</v>
      </c>
      <c r="I218" s="211"/>
      <c r="J218" s="212">
        <f>ROUND(I218*H218,2)</f>
        <v>0</v>
      </c>
      <c r="K218" s="213"/>
      <c r="L218" s="214"/>
      <c r="M218" s="215" t="s">
        <v>19</v>
      </c>
      <c r="N218" s="216" t="s">
        <v>40</v>
      </c>
      <c r="O218" s="81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9" t="s">
        <v>129</v>
      </c>
      <c r="AT218" s="199" t="s">
        <v>334</v>
      </c>
      <c r="AU218" s="199" t="s">
        <v>74</v>
      </c>
      <c r="AY218" s="14" t="s">
        <v>99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4" t="s">
        <v>74</v>
      </c>
      <c r="BK218" s="200">
        <f>ROUND(I218*H218,2)</f>
        <v>0</v>
      </c>
      <c r="BL218" s="14" t="s">
        <v>113</v>
      </c>
      <c r="BM218" s="199" t="s">
        <v>660</v>
      </c>
    </row>
    <row r="219" s="2" customFormat="1" ht="16.5" customHeight="1">
      <c r="A219" s="35"/>
      <c r="B219" s="36"/>
      <c r="C219" s="206" t="s">
        <v>661</v>
      </c>
      <c r="D219" s="206" t="s">
        <v>334</v>
      </c>
      <c r="E219" s="207" t="s">
        <v>662</v>
      </c>
      <c r="F219" s="208" t="s">
        <v>663</v>
      </c>
      <c r="G219" s="209" t="s">
        <v>103</v>
      </c>
      <c r="H219" s="210">
        <v>1</v>
      </c>
      <c r="I219" s="211"/>
      <c r="J219" s="212">
        <f>ROUND(I219*H219,2)</f>
        <v>0</v>
      </c>
      <c r="K219" s="213"/>
      <c r="L219" s="214"/>
      <c r="M219" s="215" t="s">
        <v>19</v>
      </c>
      <c r="N219" s="216" t="s">
        <v>40</v>
      </c>
      <c r="O219" s="8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9" t="s">
        <v>129</v>
      </c>
      <c r="AT219" s="199" t="s">
        <v>334</v>
      </c>
      <c r="AU219" s="199" t="s">
        <v>74</v>
      </c>
      <c r="AY219" s="14" t="s">
        <v>99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4" t="s">
        <v>74</v>
      </c>
      <c r="BK219" s="200">
        <f>ROUND(I219*H219,2)</f>
        <v>0</v>
      </c>
      <c r="BL219" s="14" t="s">
        <v>113</v>
      </c>
      <c r="BM219" s="199" t="s">
        <v>664</v>
      </c>
    </row>
    <row r="220" s="2" customFormat="1" ht="16.5" customHeight="1">
      <c r="A220" s="35"/>
      <c r="B220" s="36"/>
      <c r="C220" s="206" t="s">
        <v>665</v>
      </c>
      <c r="D220" s="206" t="s">
        <v>334</v>
      </c>
      <c r="E220" s="207" t="s">
        <v>666</v>
      </c>
      <c r="F220" s="208" t="s">
        <v>667</v>
      </c>
      <c r="G220" s="209" t="s">
        <v>103</v>
      </c>
      <c r="H220" s="210">
        <v>1</v>
      </c>
      <c r="I220" s="211"/>
      <c r="J220" s="212">
        <f>ROUND(I220*H220,2)</f>
        <v>0</v>
      </c>
      <c r="K220" s="213"/>
      <c r="L220" s="214"/>
      <c r="M220" s="215" t="s">
        <v>19</v>
      </c>
      <c r="N220" s="216" t="s">
        <v>40</v>
      </c>
      <c r="O220" s="81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9" t="s">
        <v>129</v>
      </c>
      <c r="AT220" s="199" t="s">
        <v>334</v>
      </c>
      <c r="AU220" s="199" t="s">
        <v>74</v>
      </c>
      <c r="AY220" s="14" t="s">
        <v>99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4" t="s">
        <v>74</v>
      </c>
      <c r="BK220" s="200">
        <f>ROUND(I220*H220,2)</f>
        <v>0</v>
      </c>
      <c r="BL220" s="14" t="s">
        <v>113</v>
      </c>
      <c r="BM220" s="199" t="s">
        <v>668</v>
      </c>
    </row>
    <row r="221" s="2" customFormat="1" ht="16.5" customHeight="1">
      <c r="A221" s="35"/>
      <c r="B221" s="36"/>
      <c r="C221" s="206" t="s">
        <v>669</v>
      </c>
      <c r="D221" s="206" t="s">
        <v>334</v>
      </c>
      <c r="E221" s="207" t="s">
        <v>670</v>
      </c>
      <c r="F221" s="208" t="s">
        <v>671</v>
      </c>
      <c r="G221" s="209" t="s">
        <v>103</v>
      </c>
      <c r="H221" s="210">
        <v>1</v>
      </c>
      <c r="I221" s="211"/>
      <c r="J221" s="212">
        <f>ROUND(I221*H221,2)</f>
        <v>0</v>
      </c>
      <c r="K221" s="213"/>
      <c r="L221" s="214"/>
      <c r="M221" s="215" t="s">
        <v>19</v>
      </c>
      <c r="N221" s="216" t="s">
        <v>40</v>
      </c>
      <c r="O221" s="81"/>
      <c r="P221" s="197">
        <f>O221*H221</f>
        <v>0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9" t="s">
        <v>129</v>
      </c>
      <c r="AT221" s="199" t="s">
        <v>334</v>
      </c>
      <c r="AU221" s="199" t="s">
        <v>74</v>
      </c>
      <c r="AY221" s="14" t="s">
        <v>99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4" t="s">
        <v>74</v>
      </c>
      <c r="BK221" s="200">
        <f>ROUND(I221*H221,2)</f>
        <v>0</v>
      </c>
      <c r="BL221" s="14" t="s">
        <v>113</v>
      </c>
      <c r="BM221" s="199" t="s">
        <v>672</v>
      </c>
    </row>
    <row r="222" s="2" customFormat="1" ht="16.5" customHeight="1">
      <c r="A222" s="35"/>
      <c r="B222" s="36"/>
      <c r="C222" s="206" t="s">
        <v>673</v>
      </c>
      <c r="D222" s="206" t="s">
        <v>334</v>
      </c>
      <c r="E222" s="207" t="s">
        <v>674</v>
      </c>
      <c r="F222" s="208" t="s">
        <v>675</v>
      </c>
      <c r="G222" s="209" t="s">
        <v>103</v>
      </c>
      <c r="H222" s="210">
        <v>1</v>
      </c>
      <c r="I222" s="211"/>
      <c r="J222" s="212">
        <f>ROUND(I222*H222,2)</f>
        <v>0</v>
      </c>
      <c r="K222" s="213"/>
      <c r="L222" s="214"/>
      <c r="M222" s="215" t="s">
        <v>19</v>
      </c>
      <c r="N222" s="216" t="s">
        <v>40</v>
      </c>
      <c r="O222" s="81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9" t="s">
        <v>129</v>
      </c>
      <c r="AT222" s="199" t="s">
        <v>334</v>
      </c>
      <c r="AU222" s="199" t="s">
        <v>74</v>
      </c>
      <c r="AY222" s="14" t="s">
        <v>99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4" t="s">
        <v>74</v>
      </c>
      <c r="BK222" s="200">
        <f>ROUND(I222*H222,2)</f>
        <v>0</v>
      </c>
      <c r="BL222" s="14" t="s">
        <v>113</v>
      </c>
      <c r="BM222" s="199" t="s">
        <v>676</v>
      </c>
    </row>
    <row r="223" s="2" customFormat="1" ht="16.5" customHeight="1">
      <c r="A223" s="35"/>
      <c r="B223" s="36"/>
      <c r="C223" s="206" t="s">
        <v>677</v>
      </c>
      <c r="D223" s="206" t="s">
        <v>334</v>
      </c>
      <c r="E223" s="207" t="s">
        <v>678</v>
      </c>
      <c r="F223" s="208" t="s">
        <v>679</v>
      </c>
      <c r="G223" s="209" t="s">
        <v>103</v>
      </c>
      <c r="H223" s="210">
        <v>2</v>
      </c>
      <c r="I223" s="211"/>
      <c r="J223" s="212">
        <f>ROUND(I223*H223,2)</f>
        <v>0</v>
      </c>
      <c r="K223" s="213"/>
      <c r="L223" s="214"/>
      <c r="M223" s="215" t="s">
        <v>19</v>
      </c>
      <c r="N223" s="216" t="s">
        <v>40</v>
      </c>
      <c r="O223" s="8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9" t="s">
        <v>129</v>
      </c>
      <c r="AT223" s="199" t="s">
        <v>334</v>
      </c>
      <c r="AU223" s="199" t="s">
        <v>74</v>
      </c>
      <c r="AY223" s="14" t="s">
        <v>99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4" t="s">
        <v>74</v>
      </c>
      <c r="BK223" s="200">
        <f>ROUND(I223*H223,2)</f>
        <v>0</v>
      </c>
      <c r="BL223" s="14" t="s">
        <v>113</v>
      </c>
      <c r="BM223" s="199" t="s">
        <v>680</v>
      </c>
    </row>
    <row r="224" s="2" customFormat="1" ht="16.5" customHeight="1">
      <c r="A224" s="35"/>
      <c r="B224" s="36"/>
      <c r="C224" s="206" t="s">
        <v>681</v>
      </c>
      <c r="D224" s="206" t="s">
        <v>334</v>
      </c>
      <c r="E224" s="207" t="s">
        <v>682</v>
      </c>
      <c r="F224" s="208" t="s">
        <v>683</v>
      </c>
      <c r="G224" s="209" t="s">
        <v>103</v>
      </c>
      <c r="H224" s="210">
        <v>1</v>
      </c>
      <c r="I224" s="211"/>
      <c r="J224" s="212">
        <f>ROUND(I224*H224,2)</f>
        <v>0</v>
      </c>
      <c r="K224" s="213"/>
      <c r="L224" s="214"/>
      <c r="M224" s="215" t="s">
        <v>19</v>
      </c>
      <c r="N224" s="216" t="s">
        <v>40</v>
      </c>
      <c r="O224" s="8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9" t="s">
        <v>129</v>
      </c>
      <c r="AT224" s="199" t="s">
        <v>334</v>
      </c>
      <c r="AU224" s="199" t="s">
        <v>74</v>
      </c>
      <c r="AY224" s="14" t="s">
        <v>99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4" t="s">
        <v>74</v>
      </c>
      <c r="BK224" s="200">
        <f>ROUND(I224*H224,2)</f>
        <v>0</v>
      </c>
      <c r="BL224" s="14" t="s">
        <v>113</v>
      </c>
      <c r="BM224" s="199" t="s">
        <v>684</v>
      </c>
    </row>
    <row r="225" s="2" customFormat="1" ht="16.5" customHeight="1">
      <c r="A225" s="35"/>
      <c r="B225" s="36"/>
      <c r="C225" s="206" t="s">
        <v>685</v>
      </c>
      <c r="D225" s="206" t="s">
        <v>334</v>
      </c>
      <c r="E225" s="207" t="s">
        <v>686</v>
      </c>
      <c r="F225" s="208" t="s">
        <v>687</v>
      </c>
      <c r="G225" s="209" t="s">
        <v>103</v>
      </c>
      <c r="H225" s="210">
        <v>1</v>
      </c>
      <c r="I225" s="211"/>
      <c r="J225" s="212">
        <f>ROUND(I225*H225,2)</f>
        <v>0</v>
      </c>
      <c r="K225" s="213"/>
      <c r="L225" s="214"/>
      <c r="M225" s="215" t="s">
        <v>19</v>
      </c>
      <c r="N225" s="216" t="s">
        <v>40</v>
      </c>
      <c r="O225" s="81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9" t="s">
        <v>129</v>
      </c>
      <c r="AT225" s="199" t="s">
        <v>334</v>
      </c>
      <c r="AU225" s="199" t="s">
        <v>74</v>
      </c>
      <c r="AY225" s="14" t="s">
        <v>99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4" t="s">
        <v>74</v>
      </c>
      <c r="BK225" s="200">
        <f>ROUND(I225*H225,2)</f>
        <v>0</v>
      </c>
      <c r="BL225" s="14" t="s">
        <v>113</v>
      </c>
      <c r="BM225" s="199" t="s">
        <v>688</v>
      </c>
    </row>
    <row r="226" s="2" customFormat="1" ht="16.5" customHeight="1">
      <c r="A226" s="35"/>
      <c r="B226" s="36"/>
      <c r="C226" s="206" t="s">
        <v>689</v>
      </c>
      <c r="D226" s="206" t="s">
        <v>334</v>
      </c>
      <c r="E226" s="207" t="s">
        <v>690</v>
      </c>
      <c r="F226" s="208" t="s">
        <v>691</v>
      </c>
      <c r="G226" s="209" t="s">
        <v>103</v>
      </c>
      <c r="H226" s="210">
        <v>1</v>
      </c>
      <c r="I226" s="211"/>
      <c r="J226" s="212">
        <f>ROUND(I226*H226,2)</f>
        <v>0</v>
      </c>
      <c r="K226" s="213"/>
      <c r="L226" s="214"/>
      <c r="M226" s="215" t="s">
        <v>19</v>
      </c>
      <c r="N226" s="216" t="s">
        <v>40</v>
      </c>
      <c r="O226" s="8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9" t="s">
        <v>129</v>
      </c>
      <c r="AT226" s="199" t="s">
        <v>334</v>
      </c>
      <c r="AU226" s="199" t="s">
        <v>74</v>
      </c>
      <c r="AY226" s="14" t="s">
        <v>99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4" t="s">
        <v>74</v>
      </c>
      <c r="BK226" s="200">
        <f>ROUND(I226*H226,2)</f>
        <v>0</v>
      </c>
      <c r="BL226" s="14" t="s">
        <v>113</v>
      </c>
      <c r="BM226" s="199" t="s">
        <v>692</v>
      </c>
    </row>
    <row r="227" s="2" customFormat="1" ht="16.5" customHeight="1">
      <c r="A227" s="35"/>
      <c r="B227" s="36"/>
      <c r="C227" s="206" t="s">
        <v>693</v>
      </c>
      <c r="D227" s="206" t="s">
        <v>334</v>
      </c>
      <c r="E227" s="207" t="s">
        <v>694</v>
      </c>
      <c r="F227" s="208" t="s">
        <v>695</v>
      </c>
      <c r="G227" s="209" t="s">
        <v>103</v>
      </c>
      <c r="H227" s="210">
        <v>1</v>
      </c>
      <c r="I227" s="211"/>
      <c r="J227" s="212">
        <f>ROUND(I227*H227,2)</f>
        <v>0</v>
      </c>
      <c r="K227" s="213"/>
      <c r="L227" s="214"/>
      <c r="M227" s="215" t="s">
        <v>19</v>
      </c>
      <c r="N227" s="216" t="s">
        <v>40</v>
      </c>
      <c r="O227" s="8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9" t="s">
        <v>129</v>
      </c>
      <c r="AT227" s="199" t="s">
        <v>334</v>
      </c>
      <c r="AU227" s="199" t="s">
        <v>74</v>
      </c>
      <c r="AY227" s="14" t="s">
        <v>99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4" t="s">
        <v>74</v>
      </c>
      <c r="BK227" s="200">
        <f>ROUND(I227*H227,2)</f>
        <v>0</v>
      </c>
      <c r="BL227" s="14" t="s">
        <v>113</v>
      </c>
      <c r="BM227" s="199" t="s">
        <v>696</v>
      </c>
    </row>
    <row r="228" s="2" customFormat="1" ht="16.5" customHeight="1">
      <c r="A228" s="35"/>
      <c r="B228" s="36"/>
      <c r="C228" s="206" t="s">
        <v>697</v>
      </c>
      <c r="D228" s="206" t="s">
        <v>334</v>
      </c>
      <c r="E228" s="207" t="s">
        <v>698</v>
      </c>
      <c r="F228" s="208" t="s">
        <v>699</v>
      </c>
      <c r="G228" s="209" t="s">
        <v>103</v>
      </c>
      <c r="H228" s="210">
        <v>1</v>
      </c>
      <c r="I228" s="211"/>
      <c r="J228" s="212">
        <f>ROUND(I228*H228,2)</f>
        <v>0</v>
      </c>
      <c r="K228" s="213"/>
      <c r="L228" s="214"/>
      <c r="M228" s="215" t="s">
        <v>19</v>
      </c>
      <c r="N228" s="216" t="s">
        <v>40</v>
      </c>
      <c r="O228" s="81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9" t="s">
        <v>129</v>
      </c>
      <c r="AT228" s="199" t="s">
        <v>334</v>
      </c>
      <c r="AU228" s="199" t="s">
        <v>74</v>
      </c>
      <c r="AY228" s="14" t="s">
        <v>99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4" t="s">
        <v>74</v>
      </c>
      <c r="BK228" s="200">
        <f>ROUND(I228*H228,2)</f>
        <v>0</v>
      </c>
      <c r="BL228" s="14" t="s">
        <v>113</v>
      </c>
      <c r="BM228" s="199" t="s">
        <v>700</v>
      </c>
    </row>
    <row r="229" s="2" customFormat="1" ht="16.5" customHeight="1">
      <c r="A229" s="35"/>
      <c r="B229" s="36"/>
      <c r="C229" s="206" t="s">
        <v>701</v>
      </c>
      <c r="D229" s="206" t="s">
        <v>334</v>
      </c>
      <c r="E229" s="207" t="s">
        <v>702</v>
      </c>
      <c r="F229" s="208" t="s">
        <v>703</v>
      </c>
      <c r="G229" s="209" t="s">
        <v>103</v>
      </c>
      <c r="H229" s="210">
        <v>1</v>
      </c>
      <c r="I229" s="211"/>
      <c r="J229" s="212">
        <f>ROUND(I229*H229,2)</f>
        <v>0</v>
      </c>
      <c r="K229" s="213"/>
      <c r="L229" s="214"/>
      <c r="M229" s="215" t="s">
        <v>19</v>
      </c>
      <c r="N229" s="216" t="s">
        <v>40</v>
      </c>
      <c r="O229" s="81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9" t="s">
        <v>129</v>
      </c>
      <c r="AT229" s="199" t="s">
        <v>334</v>
      </c>
      <c r="AU229" s="199" t="s">
        <v>74</v>
      </c>
      <c r="AY229" s="14" t="s">
        <v>99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4" t="s">
        <v>74</v>
      </c>
      <c r="BK229" s="200">
        <f>ROUND(I229*H229,2)</f>
        <v>0</v>
      </c>
      <c r="BL229" s="14" t="s">
        <v>113</v>
      </c>
      <c r="BM229" s="199" t="s">
        <v>704</v>
      </c>
    </row>
    <row r="230" s="2" customFormat="1" ht="16.5" customHeight="1">
      <c r="A230" s="35"/>
      <c r="B230" s="36"/>
      <c r="C230" s="206" t="s">
        <v>705</v>
      </c>
      <c r="D230" s="206" t="s">
        <v>334</v>
      </c>
      <c r="E230" s="207" t="s">
        <v>706</v>
      </c>
      <c r="F230" s="208" t="s">
        <v>707</v>
      </c>
      <c r="G230" s="209" t="s">
        <v>103</v>
      </c>
      <c r="H230" s="210">
        <v>1</v>
      </c>
      <c r="I230" s="211"/>
      <c r="J230" s="212">
        <f>ROUND(I230*H230,2)</f>
        <v>0</v>
      </c>
      <c r="K230" s="213"/>
      <c r="L230" s="214"/>
      <c r="M230" s="215" t="s">
        <v>19</v>
      </c>
      <c r="N230" s="216" t="s">
        <v>40</v>
      </c>
      <c r="O230" s="8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9" t="s">
        <v>129</v>
      </c>
      <c r="AT230" s="199" t="s">
        <v>334</v>
      </c>
      <c r="AU230" s="199" t="s">
        <v>74</v>
      </c>
      <c r="AY230" s="14" t="s">
        <v>99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4" t="s">
        <v>74</v>
      </c>
      <c r="BK230" s="200">
        <f>ROUND(I230*H230,2)</f>
        <v>0</v>
      </c>
      <c r="BL230" s="14" t="s">
        <v>113</v>
      </c>
      <c r="BM230" s="199" t="s">
        <v>708</v>
      </c>
    </row>
    <row r="231" s="2" customFormat="1" ht="16.5" customHeight="1">
      <c r="A231" s="35"/>
      <c r="B231" s="36"/>
      <c r="C231" s="206" t="s">
        <v>709</v>
      </c>
      <c r="D231" s="206" t="s">
        <v>334</v>
      </c>
      <c r="E231" s="207" t="s">
        <v>710</v>
      </c>
      <c r="F231" s="208" t="s">
        <v>711</v>
      </c>
      <c r="G231" s="209" t="s">
        <v>103</v>
      </c>
      <c r="H231" s="210">
        <v>1</v>
      </c>
      <c r="I231" s="211"/>
      <c r="J231" s="212">
        <f>ROUND(I231*H231,2)</f>
        <v>0</v>
      </c>
      <c r="K231" s="213"/>
      <c r="L231" s="214"/>
      <c r="M231" s="215" t="s">
        <v>19</v>
      </c>
      <c r="N231" s="216" t="s">
        <v>40</v>
      </c>
      <c r="O231" s="81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9" t="s">
        <v>129</v>
      </c>
      <c r="AT231" s="199" t="s">
        <v>334</v>
      </c>
      <c r="AU231" s="199" t="s">
        <v>74</v>
      </c>
      <c r="AY231" s="14" t="s">
        <v>99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4" t="s">
        <v>74</v>
      </c>
      <c r="BK231" s="200">
        <f>ROUND(I231*H231,2)</f>
        <v>0</v>
      </c>
      <c r="BL231" s="14" t="s">
        <v>113</v>
      </c>
      <c r="BM231" s="199" t="s">
        <v>712</v>
      </c>
    </row>
    <row r="232" s="2" customFormat="1" ht="16.5" customHeight="1">
      <c r="A232" s="35"/>
      <c r="B232" s="36"/>
      <c r="C232" s="206" t="s">
        <v>713</v>
      </c>
      <c r="D232" s="206" t="s">
        <v>334</v>
      </c>
      <c r="E232" s="207" t="s">
        <v>714</v>
      </c>
      <c r="F232" s="208" t="s">
        <v>715</v>
      </c>
      <c r="G232" s="209" t="s">
        <v>103</v>
      </c>
      <c r="H232" s="210">
        <v>1</v>
      </c>
      <c r="I232" s="211"/>
      <c r="J232" s="212">
        <f>ROUND(I232*H232,2)</f>
        <v>0</v>
      </c>
      <c r="K232" s="213"/>
      <c r="L232" s="214"/>
      <c r="M232" s="215" t="s">
        <v>19</v>
      </c>
      <c r="N232" s="216" t="s">
        <v>40</v>
      </c>
      <c r="O232" s="8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9" t="s">
        <v>129</v>
      </c>
      <c r="AT232" s="199" t="s">
        <v>334</v>
      </c>
      <c r="AU232" s="199" t="s">
        <v>74</v>
      </c>
      <c r="AY232" s="14" t="s">
        <v>99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4" t="s">
        <v>74</v>
      </c>
      <c r="BK232" s="200">
        <f>ROUND(I232*H232,2)</f>
        <v>0</v>
      </c>
      <c r="BL232" s="14" t="s">
        <v>113</v>
      </c>
      <c r="BM232" s="199" t="s">
        <v>716</v>
      </c>
    </row>
    <row r="233" s="2" customFormat="1" ht="16.5" customHeight="1">
      <c r="A233" s="35"/>
      <c r="B233" s="36"/>
      <c r="C233" s="206" t="s">
        <v>717</v>
      </c>
      <c r="D233" s="206" t="s">
        <v>334</v>
      </c>
      <c r="E233" s="207" t="s">
        <v>718</v>
      </c>
      <c r="F233" s="208" t="s">
        <v>719</v>
      </c>
      <c r="G233" s="209" t="s">
        <v>103</v>
      </c>
      <c r="H233" s="210">
        <v>1</v>
      </c>
      <c r="I233" s="211"/>
      <c r="J233" s="212">
        <f>ROUND(I233*H233,2)</f>
        <v>0</v>
      </c>
      <c r="K233" s="213"/>
      <c r="L233" s="214"/>
      <c r="M233" s="215" t="s">
        <v>19</v>
      </c>
      <c r="N233" s="216" t="s">
        <v>40</v>
      </c>
      <c r="O233" s="81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9" t="s">
        <v>129</v>
      </c>
      <c r="AT233" s="199" t="s">
        <v>334</v>
      </c>
      <c r="AU233" s="199" t="s">
        <v>74</v>
      </c>
      <c r="AY233" s="14" t="s">
        <v>99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4" t="s">
        <v>74</v>
      </c>
      <c r="BK233" s="200">
        <f>ROUND(I233*H233,2)</f>
        <v>0</v>
      </c>
      <c r="BL233" s="14" t="s">
        <v>113</v>
      </c>
      <c r="BM233" s="199" t="s">
        <v>720</v>
      </c>
    </row>
    <row r="234" s="2" customFormat="1" ht="16.5" customHeight="1">
      <c r="A234" s="35"/>
      <c r="B234" s="36"/>
      <c r="C234" s="206" t="s">
        <v>721</v>
      </c>
      <c r="D234" s="206" t="s">
        <v>334</v>
      </c>
      <c r="E234" s="207" t="s">
        <v>722</v>
      </c>
      <c r="F234" s="208" t="s">
        <v>723</v>
      </c>
      <c r="G234" s="209" t="s">
        <v>103</v>
      </c>
      <c r="H234" s="210">
        <v>1</v>
      </c>
      <c r="I234" s="211"/>
      <c r="J234" s="212">
        <f>ROUND(I234*H234,2)</f>
        <v>0</v>
      </c>
      <c r="K234" s="213"/>
      <c r="L234" s="214"/>
      <c r="M234" s="215" t="s">
        <v>19</v>
      </c>
      <c r="N234" s="216" t="s">
        <v>40</v>
      </c>
      <c r="O234" s="81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9" t="s">
        <v>129</v>
      </c>
      <c r="AT234" s="199" t="s">
        <v>334</v>
      </c>
      <c r="AU234" s="199" t="s">
        <v>74</v>
      </c>
      <c r="AY234" s="14" t="s">
        <v>99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4" t="s">
        <v>74</v>
      </c>
      <c r="BK234" s="200">
        <f>ROUND(I234*H234,2)</f>
        <v>0</v>
      </c>
      <c r="BL234" s="14" t="s">
        <v>113</v>
      </c>
      <c r="BM234" s="199" t="s">
        <v>724</v>
      </c>
    </row>
    <row r="235" s="2" customFormat="1" ht="16.5" customHeight="1">
      <c r="A235" s="35"/>
      <c r="B235" s="36"/>
      <c r="C235" s="206" t="s">
        <v>725</v>
      </c>
      <c r="D235" s="206" t="s">
        <v>334</v>
      </c>
      <c r="E235" s="207" t="s">
        <v>726</v>
      </c>
      <c r="F235" s="208" t="s">
        <v>727</v>
      </c>
      <c r="G235" s="209" t="s">
        <v>103</v>
      </c>
      <c r="H235" s="210">
        <v>1</v>
      </c>
      <c r="I235" s="211"/>
      <c r="J235" s="212">
        <f>ROUND(I235*H235,2)</f>
        <v>0</v>
      </c>
      <c r="K235" s="213"/>
      <c r="L235" s="214"/>
      <c r="M235" s="215" t="s">
        <v>19</v>
      </c>
      <c r="N235" s="216" t="s">
        <v>40</v>
      </c>
      <c r="O235" s="8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9" t="s">
        <v>129</v>
      </c>
      <c r="AT235" s="199" t="s">
        <v>334</v>
      </c>
      <c r="AU235" s="199" t="s">
        <v>74</v>
      </c>
      <c r="AY235" s="14" t="s">
        <v>99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4" t="s">
        <v>74</v>
      </c>
      <c r="BK235" s="200">
        <f>ROUND(I235*H235,2)</f>
        <v>0</v>
      </c>
      <c r="BL235" s="14" t="s">
        <v>113</v>
      </c>
      <c r="BM235" s="199" t="s">
        <v>728</v>
      </c>
    </row>
    <row r="236" s="2" customFormat="1" ht="16.5" customHeight="1">
      <c r="A236" s="35"/>
      <c r="B236" s="36"/>
      <c r="C236" s="206" t="s">
        <v>729</v>
      </c>
      <c r="D236" s="206" t="s">
        <v>334</v>
      </c>
      <c r="E236" s="207" t="s">
        <v>730</v>
      </c>
      <c r="F236" s="208" t="s">
        <v>731</v>
      </c>
      <c r="G236" s="209" t="s">
        <v>103</v>
      </c>
      <c r="H236" s="210">
        <v>1</v>
      </c>
      <c r="I236" s="211"/>
      <c r="J236" s="212">
        <f>ROUND(I236*H236,2)</f>
        <v>0</v>
      </c>
      <c r="K236" s="213"/>
      <c r="L236" s="214"/>
      <c r="M236" s="215" t="s">
        <v>19</v>
      </c>
      <c r="N236" s="216" t="s">
        <v>40</v>
      </c>
      <c r="O236" s="81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9" t="s">
        <v>129</v>
      </c>
      <c r="AT236" s="199" t="s">
        <v>334</v>
      </c>
      <c r="AU236" s="199" t="s">
        <v>74</v>
      </c>
      <c r="AY236" s="14" t="s">
        <v>99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4" t="s">
        <v>74</v>
      </c>
      <c r="BK236" s="200">
        <f>ROUND(I236*H236,2)</f>
        <v>0</v>
      </c>
      <c r="BL236" s="14" t="s">
        <v>113</v>
      </c>
      <c r="BM236" s="199" t="s">
        <v>732</v>
      </c>
    </row>
    <row r="237" s="2" customFormat="1" ht="16.5" customHeight="1">
      <c r="A237" s="35"/>
      <c r="B237" s="36"/>
      <c r="C237" s="206" t="s">
        <v>733</v>
      </c>
      <c r="D237" s="206" t="s">
        <v>334</v>
      </c>
      <c r="E237" s="207" t="s">
        <v>734</v>
      </c>
      <c r="F237" s="208" t="s">
        <v>735</v>
      </c>
      <c r="G237" s="209" t="s">
        <v>103</v>
      </c>
      <c r="H237" s="210">
        <v>1</v>
      </c>
      <c r="I237" s="211"/>
      <c r="J237" s="212">
        <f>ROUND(I237*H237,2)</f>
        <v>0</v>
      </c>
      <c r="K237" s="213"/>
      <c r="L237" s="214"/>
      <c r="M237" s="215" t="s">
        <v>19</v>
      </c>
      <c r="N237" s="216" t="s">
        <v>40</v>
      </c>
      <c r="O237" s="81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9" t="s">
        <v>129</v>
      </c>
      <c r="AT237" s="199" t="s">
        <v>334</v>
      </c>
      <c r="AU237" s="199" t="s">
        <v>74</v>
      </c>
      <c r="AY237" s="14" t="s">
        <v>99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4" t="s">
        <v>74</v>
      </c>
      <c r="BK237" s="200">
        <f>ROUND(I237*H237,2)</f>
        <v>0</v>
      </c>
      <c r="BL237" s="14" t="s">
        <v>113</v>
      </c>
      <c r="BM237" s="199" t="s">
        <v>736</v>
      </c>
    </row>
    <row r="238" s="2" customFormat="1" ht="16.5" customHeight="1">
      <c r="A238" s="35"/>
      <c r="B238" s="36"/>
      <c r="C238" s="206" t="s">
        <v>737</v>
      </c>
      <c r="D238" s="206" t="s">
        <v>334</v>
      </c>
      <c r="E238" s="207" t="s">
        <v>738</v>
      </c>
      <c r="F238" s="208" t="s">
        <v>739</v>
      </c>
      <c r="G238" s="209" t="s">
        <v>103</v>
      </c>
      <c r="H238" s="210">
        <v>1</v>
      </c>
      <c r="I238" s="211"/>
      <c r="J238" s="212">
        <f>ROUND(I238*H238,2)</f>
        <v>0</v>
      </c>
      <c r="K238" s="213"/>
      <c r="L238" s="214"/>
      <c r="M238" s="215" t="s">
        <v>19</v>
      </c>
      <c r="N238" s="216" t="s">
        <v>40</v>
      </c>
      <c r="O238" s="81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9" t="s">
        <v>129</v>
      </c>
      <c r="AT238" s="199" t="s">
        <v>334</v>
      </c>
      <c r="AU238" s="199" t="s">
        <v>74</v>
      </c>
      <c r="AY238" s="14" t="s">
        <v>99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4" t="s">
        <v>74</v>
      </c>
      <c r="BK238" s="200">
        <f>ROUND(I238*H238,2)</f>
        <v>0</v>
      </c>
      <c r="BL238" s="14" t="s">
        <v>113</v>
      </c>
      <c r="BM238" s="199" t="s">
        <v>740</v>
      </c>
    </row>
    <row r="239" s="2" customFormat="1" ht="16.5" customHeight="1">
      <c r="A239" s="35"/>
      <c r="B239" s="36"/>
      <c r="C239" s="206" t="s">
        <v>741</v>
      </c>
      <c r="D239" s="206" t="s">
        <v>334</v>
      </c>
      <c r="E239" s="207" t="s">
        <v>742</v>
      </c>
      <c r="F239" s="208" t="s">
        <v>743</v>
      </c>
      <c r="G239" s="209" t="s">
        <v>103</v>
      </c>
      <c r="H239" s="210">
        <v>1</v>
      </c>
      <c r="I239" s="211"/>
      <c r="J239" s="212">
        <f>ROUND(I239*H239,2)</f>
        <v>0</v>
      </c>
      <c r="K239" s="213"/>
      <c r="L239" s="214"/>
      <c r="M239" s="215" t="s">
        <v>19</v>
      </c>
      <c r="N239" s="216" t="s">
        <v>40</v>
      </c>
      <c r="O239" s="8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9" t="s">
        <v>129</v>
      </c>
      <c r="AT239" s="199" t="s">
        <v>334</v>
      </c>
      <c r="AU239" s="199" t="s">
        <v>74</v>
      </c>
      <c r="AY239" s="14" t="s">
        <v>99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4" t="s">
        <v>74</v>
      </c>
      <c r="BK239" s="200">
        <f>ROUND(I239*H239,2)</f>
        <v>0</v>
      </c>
      <c r="BL239" s="14" t="s">
        <v>113</v>
      </c>
      <c r="BM239" s="199" t="s">
        <v>744</v>
      </c>
    </row>
    <row r="240" s="2" customFormat="1" ht="16.5" customHeight="1">
      <c r="A240" s="35"/>
      <c r="B240" s="36"/>
      <c r="C240" s="206" t="s">
        <v>745</v>
      </c>
      <c r="D240" s="206" t="s">
        <v>334</v>
      </c>
      <c r="E240" s="207" t="s">
        <v>746</v>
      </c>
      <c r="F240" s="208" t="s">
        <v>747</v>
      </c>
      <c r="G240" s="209" t="s">
        <v>103</v>
      </c>
      <c r="H240" s="210">
        <v>1</v>
      </c>
      <c r="I240" s="211"/>
      <c r="J240" s="212">
        <f>ROUND(I240*H240,2)</f>
        <v>0</v>
      </c>
      <c r="K240" s="213"/>
      <c r="L240" s="214"/>
      <c r="M240" s="215" t="s">
        <v>19</v>
      </c>
      <c r="N240" s="216" t="s">
        <v>40</v>
      </c>
      <c r="O240" s="81"/>
      <c r="P240" s="197">
        <f>O240*H240</f>
        <v>0</v>
      </c>
      <c r="Q240" s="197">
        <v>0</v>
      </c>
      <c r="R240" s="197">
        <f>Q240*H240</f>
        <v>0</v>
      </c>
      <c r="S240" s="197">
        <v>0</v>
      </c>
      <c r="T240" s="198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9" t="s">
        <v>129</v>
      </c>
      <c r="AT240" s="199" t="s">
        <v>334</v>
      </c>
      <c r="AU240" s="199" t="s">
        <v>74</v>
      </c>
      <c r="AY240" s="14" t="s">
        <v>99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4" t="s">
        <v>74</v>
      </c>
      <c r="BK240" s="200">
        <f>ROUND(I240*H240,2)</f>
        <v>0</v>
      </c>
      <c r="BL240" s="14" t="s">
        <v>113</v>
      </c>
      <c r="BM240" s="199" t="s">
        <v>748</v>
      </c>
    </row>
    <row r="241" s="2" customFormat="1" ht="16.5" customHeight="1">
      <c r="A241" s="35"/>
      <c r="B241" s="36"/>
      <c r="C241" s="206" t="s">
        <v>749</v>
      </c>
      <c r="D241" s="206" t="s">
        <v>334</v>
      </c>
      <c r="E241" s="207" t="s">
        <v>750</v>
      </c>
      <c r="F241" s="208" t="s">
        <v>751</v>
      </c>
      <c r="G241" s="209" t="s">
        <v>103</v>
      </c>
      <c r="H241" s="210">
        <v>1</v>
      </c>
      <c r="I241" s="211"/>
      <c r="J241" s="212">
        <f>ROUND(I241*H241,2)</f>
        <v>0</v>
      </c>
      <c r="K241" s="213"/>
      <c r="L241" s="214"/>
      <c r="M241" s="215" t="s">
        <v>19</v>
      </c>
      <c r="N241" s="216" t="s">
        <v>40</v>
      </c>
      <c r="O241" s="81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9" t="s">
        <v>129</v>
      </c>
      <c r="AT241" s="199" t="s">
        <v>334</v>
      </c>
      <c r="AU241" s="199" t="s">
        <v>74</v>
      </c>
      <c r="AY241" s="14" t="s">
        <v>99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4" t="s">
        <v>74</v>
      </c>
      <c r="BK241" s="200">
        <f>ROUND(I241*H241,2)</f>
        <v>0</v>
      </c>
      <c r="BL241" s="14" t="s">
        <v>113</v>
      </c>
      <c r="BM241" s="199" t="s">
        <v>752</v>
      </c>
    </row>
    <row r="242" s="2" customFormat="1" ht="16.5" customHeight="1">
      <c r="A242" s="35"/>
      <c r="B242" s="36"/>
      <c r="C242" s="206" t="s">
        <v>753</v>
      </c>
      <c r="D242" s="206" t="s">
        <v>334</v>
      </c>
      <c r="E242" s="207" t="s">
        <v>754</v>
      </c>
      <c r="F242" s="208" t="s">
        <v>755</v>
      </c>
      <c r="G242" s="209" t="s">
        <v>103</v>
      </c>
      <c r="H242" s="210">
        <v>1</v>
      </c>
      <c r="I242" s="211"/>
      <c r="J242" s="212">
        <f>ROUND(I242*H242,2)</f>
        <v>0</v>
      </c>
      <c r="K242" s="213"/>
      <c r="L242" s="214"/>
      <c r="M242" s="215" t="s">
        <v>19</v>
      </c>
      <c r="N242" s="216" t="s">
        <v>40</v>
      </c>
      <c r="O242" s="8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9" t="s">
        <v>129</v>
      </c>
      <c r="AT242" s="199" t="s">
        <v>334</v>
      </c>
      <c r="AU242" s="199" t="s">
        <v>74</v>
      </c>
      <c r="AY242" s="14" t="s">
        <v>99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4" t="s">
        <v>74</v>
      </c>
      <c r="BK242" s="200">
        <f>ROUND(I242*H242,2)</f>
        <v>0</v>
      </c>
      <c r="BL242" s="14" t="s">
        <v>113</v>
      </c>
      <c r="BM242" s="199" t="s">
        <v>756</v>
      </c>
    </row>
    <row r="243" s="2" customFormat="1" ht="16.5" customHeight="1">
      <c r="A243" s="35"/>
      <c r="B243" s="36"/>
      <c r="C243" s="206" t="s">
        <v>757</v>
      </c>
      <c r="D243" s="206" t="s">
        <v>334</v>
      </c>
      <c r="E243" s="207" t="s">
        <v>758</v>
      </c>
      <c r="F243" s="208" t="s">
        <v>759</v>
      </c>
      <c r="G243" s="209" t="s">
        <v>103</v>
      </c>
      <c r="H243" s="210">
        <v>1</v>
      </c>
      <c r="I243" s="211"/>
      <c r="J243" s="212">
        <f>ROUND(I243*H243,2)</f>
        <v>0</v>
      </c>
      <c r="K243" s="213"/>
      <c r="L243" s="214"/>
      <c r="M243" s="215" t="s">
        <v>19</v>
      </c>
      <c r="N243" s="216" t="s">
        <v>40</v>
      </c>
      <c r="O243" s="81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9" t="s">
        <v>129</v>
      </c>
      <c r="AT243" s="199" t="s">
        <v>334</v>
      </c>
      <c r="AU243" s="199" t="s">
        <v>74</v>
      </c>
      <c r="AY243" s="14" t="s">
        <v>99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4" t="s">
        <v>74</v>
      </c>
      <c r="BK243" s="200">
        <f>ROUND(I243*H243,2)</f>
        <v>0</v>
      </c>
      <c r="BL243" s="14" t="s">
        <v>113</v>
      </c>
      <c r="BM243" s="199" t="s">
        <v>760</v>
      </c>
    </row>
    <row r="244" s="2" customFormat="1" ht="16.5" customHeight="1">
      <c r="A244" s="35"/>
      <c r="B244" s="36"/>
      <c r="C244" s="206" t="s">
        <v>761</v>
      </c>
      <c r="D244" s="206" t="s">
        <v>334</v>
      </c>
      <c r="E244" s="207" t="s">
        <v>762</v>
      </c>
      <c r="F244" s="208" t="s">
        <v>763</v>
      </c>
      <c r="G244" s="209" t="s">
        <v>103</v>
      </c>
      <c r="H244" s="210">
        <v>1</v>
      </c>
      <c r="I244" s="211"/>
      <c r="J244" s="212">
        <f>ROUND(I244*H244,2)</f>
        <v>0</v>
      </c>
      <c r="K244" s="213"/>
      <c r="L244" s="214"/>
      <c r="M244" s="215" t="s">
        <v>19</v>
      </c>
      <c r="N244" s="216" t="s">
        <v>40</v>
      </c>
      <c r="O244" s="81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9" t="s">
        <v>129</v>
      </c>
      <c r="AT244" s="199" t="s">
        <v>334</v>
      </c>
      <c r="AU244" s="199" t="s">
        <v>74</v>
      </c>
      <c r="AY244" s="14" t="s">
        <v>99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4" t="s">
        <v>74</v>
      </c>
      <c r="BK244" s="200">
        <f>ROUND(I244*H244,2)</f>
        <v>0</v>
      </c>
      <c r="BL244" s="14" t="s">
        <v>113</v>
      </c>
      <c r="BM244" s="199" t="s">
        <v>764</v>
      </c>
    </row>
    <row r="245" s="2" customFormat="1" ht="16.5" customHeight="1">
      <c r="A245" s="35"/>
      <c r="B245" s="36"/>
      <c r="C245" s="206" t="s">
        <v>765</v>
      </c>
      <c r="D245" s="206" t="s">
        <v>334</v>
      </c>
      <c r="E245" s="207" t="s">
        <v>766</v>
      </c>
      <c r="F245" s="208" t="s">
        <v>767</v>
      </c>
      <c r="G245" s="209" t="s">
        <v>103</v>
      </c>
      <c r="H245" s="210">
        <v>1</v>
      </c>
      <c r="I245" s="211"/>
      <c r="J245" s="212">
        <f>ROUND(I245*H245,2)</f>
        <v>0</v>
      </c>
      <c r="K245" s="213"/>
      <c r="L245" s="214"/>
      <c r="M245" s="215" t="s">
        <v>19</v>
      </c>
      <c r="N245" s="216" t="s">
        <v>40</v>
      </c>
      <c r="O245" s="81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9" t="s">
        <v>129</v>
      </c>
      <c r="AT245" s="199" t="s">
        <v>334</v>
      </c>
      <c r="AU245" s="199" t="s">
        <v>74</v>
      </c>
      <c r="AY245" s="14" t="s">
        <v>99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4" t="s">
        <v>74</v>
      </c>
      <c r="BK245" s="200">
        <f>ROUND(I245*H245,2)</f>
        <v>0</v>
      </c>
      <c r="BL245" s="14" t="s">
        <v>113</v>
      </c>
      <c r="BM245" s="199" t="s">
        <v>768</v>
      </c>
    </row>
    <row r="246" s="2" customFormat="1" ht="16.5" customHeight="1">
      <c r="A246" s="35"/>
      <c r="B246" s="36"/>
      <c r="C246" s="206" t="s">
        <v>769</v>
      </c>
      <c r="D246" s="206" t="s">
        <v>334</v>
      </c>
      <c r="E246" s="207" t="s">
        <v>770</v>
      </c>
      <c r="F246" s="208" t="s">
        <v>771</v>
      </c>
      <c r="G246" s="209" t="s">
        <v>103</v>
      </c>
      <c r="H246" s="210">
        <v>1</v>
      </c>
      <c r="I246" s="211"/>
      <c r="J246" s="212">
        <f>ROUND(I246*H246,2)</f>
        <v>0</v>
      </c>
      <c r="K246" s="213"/>
      <c r="L246" s="214"/>
      <c r="M246" s="215" t="s">
        <v>19</v>
      </c>
      <c r="N246" s="216" t="s">
        <v>40</v>
      </c>
      <c r="O246" s="81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9" t="s">
        <v>129</v>
      </c>
      <c r="AT246" s="199" t="s">
        <v>334</v>
      </c>
      <c r="AU246" s="199" t="s">
        <v>74</v>
      </c>
      <c r="AY246" s="14" t="s">
        <v>99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4" t="s">
        <v>74</v>
      </c>
      <c r="BK246" s="200">
        <f>ROUND(I246*H246,2)</f>
        <v>0</v>
      </c>
      <c r="BL246" s="14" t="s">
        <v>113</v>
      </c>
      <c r="BM246" s="199" t="s">
        <v>772</v>
      </c>
    </row>
    <row r="247" s="2" customFormat="1" ht="16.5" customHeight="1">
      <c r="A247" s="35"/>
      <c r="B247" s="36"/>
      <c r="C247" s="206" t="s">
        <v>773</v>
      </c>
      <c r="D247" s="206" t="s">
        <v>334</v>
      </c>
      <c r="E247" s="207" t="s">
        <v>774</v>
      </c>
      <c r="F247" s="208" t="s">
        <v>775</v>
      </c>
      <c r="G247" s="209" t="s">
        <v>103</v>
      </c>
      <c r="H247" s="210">
        <v>4</v>
      </c>
      <c r="I247" s="211"/>
      <c r="J247" s="212">
        <f>ROUND(I247*H247,2)</f>
        <v>0</v>
      </c>
      <c r="K247" s="213"/>
      <c r="L247" s="214"/>
      <c r="M247" s="215" t="s">
        <v>19</v>
      </c>
      <c r="N247" s="216" t="s">
        <v>40</v>
      </c>
      <c r="O247" s="81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9" t="s">
        <v>129</v>
      </c>
      <c r="AT247" s="199" t="s">
        <v>334</v>
      </c>
      <c r="AU247" s="199" t="s">
        <v>74</v>
      </c>
      <c r="AY247" s="14" t="s">
        <v>99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4" t="s">
        <v>74</v>
      </c>
      <c r="BK247" s="200">
        <f>ROUND(I247*H247,2)</f>
        <v>0</v>
      </c>
      <c r="BL247" s="14" t="s">
        <v>113</v>
      </c>
      <c r="BM247" s="199" t="s">
        <v>776</v>
      </c>
    </row>
    <row r="248" s="2" customFormat="1" ht="16.5" customHeight="1">
      <c r="A248" s="35"/>
      <c r="B248" s="36"/>
      <c r="C248" s="206" t="s">
        <v>777</v>
      </c>
      <c r="D248" s="206" t="s">
        <v>334</v>
      </c>
      <c r="E248" s="207" t="s">
        <v>778</v>
      </c>
      <c r="F248" s="208" t="s">
        <v>779</v>
      </c>
      <c r="G248" s="209" t="s">
        <v>103</v>
      </c>
      <c r="H248" s="210">
        <v>1</v>
      </c>
      <c r="I248" s="211"/>
      <c r="J248" s="212">
        <f>ROUND(I248*H248,2)</f>
        <v>0</v>
      </c>
      <c r="K248" s="213"/>
      <c r="L248" s="214"/>
      <c r="M248" s="215" t="s">
        <v>19</v>
      </c>
      <c r="N248" s="216" t="s">
        <v>40</v>
      </c>
      <c r="O248" s="81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9" t="s">
        <v>129</v>
      </c>
      <c r="AT248" s="199" t="s">
        <v>334</v>
      </c>
      <c r="AU248" s="199" t="s">
        <v>74</v>
      </c>
      <c r="AY248" s="14" t="s">
        <v>99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4" t="s">
        <v>74</v>
      </c>
      <c r="BK248" s="200">
        <f>ROUND(I248*H248,2)</f>
        <v>0</v>
      </c>
      <c r="BL248" s="14" t="s">
        <v>113</v>
      </c>
      <c r="BM248" s="199" t="s">
        <v>780</v>
      </c>
    </row>
    <row r="249" s="2" customFormat="1" ht="16.5" customHeight="1">
      <c r="A249" s="35"/>
      <c r="B249" s="36"/>
      <c r="C249" s="206" t="s">
        <v>781</v>
      </c>
      <c r="D249" s="206" t="s">
        <v>334</v>
      </c>
      <c r="E249" s="207" t="s">
        <v>782</v>
      </c>
      <c r="F249" s="208" t="s">
        <v>783</v>
      </c>
      <c r="G249" s="209" t="s">
        <v>103</v>
      </c>
      <c r="H249" s="210">
        <v>1</v>
      </c>
      <c r="I249" s="211"/>
      <c r="J249" s="212">
        <f>ROUND(I249*H249,2)</f>
        <v>0</v>
      </c>
      <c r="K249" s="213"/>
      <c r="L249" s="214"/>
      <c r="M249" s="215" t="s">
        <v>19</v>
      </c>
      <c r="N249" s="216" t="s">
        <v>40</v>
      </c>
      <c r="O249" s="81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9" t="s">
        <v>129</v>
      </c>
      <c r="AT249" s="199" t="s">
        <v>334</v>
      </c>
      <c r="AU249" s="199" t="s">
        <v>74</v>
      </c>
      <c r="AY249" s="14" t="s">
        <v>99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4" t="s">
        <v>74</v>
      </c>
      <c r="BK249" s="200">
        <f>ROUND(I249*H249,2)</f>
        <v>0</v>
      </c>
      <c r="BL249" s="14" t="s">
        <v>113</v>
      </c>
      <c r="BM249" s="199" t="s">
        <v>784</v>
      </c>
    </row>
    <row r="250" s="2" customFormat="1" ht="16.5" customHeight="1">
      <c r="A250" s="35"/>
      <c r="B250" s="36"/>
      <c r="C250" s="206" t="s">
        <v>785</v>
      </c>
      <c r="D250" s="206" t="s">
        <v>334</v>
      </c>
      <c r="E250" s="207" t="s">
        <v>786</v>
      </c>
      <c r="F250" s="208" t="s">
        <v>787</v>
      </c>
      <c r="G250" s="209" t="s">
        <v>103</v>
      </c>
      <c r="H250" s="210">
        <v>1</v>
      </c>
      <c r="I250" s="211"/>
      <c r="J250" s="212">
        <f>ROUND(I250*H250,2)</f>
        <v>0</v>
      </c>
      <c r="K250" s="213"/>
      <c r="L250" s="214"/>
      <c r="M250" s="215" t="s">
        <v>19</v>
      </c>
      <c r="N250" s="216" t="s">
        <v>40</v>
      </c>
      <c r="O250" s="81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9" t="s">
        <v>129</v>
      </c>
      <c r="AT250" s="199" t="s">
        <v>334</v>
      </c>
      <c r="AU250" s="199" t="s">
        <v>74</v>
      </c>
      <c r="AY250" s="14" t="s">
        <v>99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4" t="s">
        <v>74</v>
      </c>
      <c r="BK250" s="200">
        <f>ROUND(I250*H250,2)</f>
        <v>0</v>
      </c>
      <c r="BL250" s="14" t="s">
        <v>113</v>
      </c>
      <c r="BM250" s="199" t="s">
        <v>788</v>
      </c>
    </row>
    <row r="251" s="2" customFormat="1" ht="16.5" customHeight="1">
      <c r="A251" s="35"/>
      <c r="B251" s="36"/>
      <c r="C251" s="206" t="s">
        <v>789</v>
      </c>
      <c r="D251" s="206" t="s">
        <v>334</v>
      </c>
      <c r="E251" s="207" t="s">
        <v>790</v>
      </c>
      <c r="F251" s="208" t="s">
        <v>791</v>
      </c>
      <c r="G251" s="209" t="s">
        <v>103</v>
      </c>
      <c r="H251" s="210">
        <v>4</v>
      </c>
      <c r="I251" s="211"/>
      <c r="J251" s="212">
        <f>ROUND(I251*H251,2)</f>
        <v>0</v>
      </c>
      <c r="K251" s="213"/>
      <c r="L251" s="214"/>
      <c r="M251" s="215" t="s">
        <v>19</v>
      </c>
      <c r="N251" s="216" t="s">
        <v>40</v>
      </c>
      <c r="O251" s="81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9" t="s">
        <v>129</v>
      </c>
      <c r="AT251" s="199" t="s">
        <v>334</v>
      </c>
      <c r="AU251" s="199" t="s">
        <v>74</v>
      </c>
      <c r="AY251" s="14" t="s">
        <v>99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4" t="s">
        <v>74</v>
      </c>
      <c r="BK251" s="200">
        <f>ROUND(I251*H251,2)</f>
        <v>0</v>
      </c>
      <c r="BL251" s="14" t="s">
        <v>113</v>
      </c>
      <c r="BM251" s="199" t="s">
        <v>792</v>
      </c>
    </row>
    <row r="252" s="2" customFormat="1" ht="16.5" customHeight="1">
      <c r="A252" s="35"/>
      <c r="B252" s="36"/>
      <c r="C252" s="206" t="s">
        <v>793</v>
      </c>
      <c r="D252" s="206" t="s">
        <v>334</v>
      </c>
      <c r="E252" s="207" t="s">
        <v>794</v>
      </c>
      <c r="F252" s="208" t="s">
        <v>795</v>
      </c>
      <c r="G252" s="209" t="s">
        <v>103</v>
      </c>
      <c r="H252" s="210">
        <v>1</v>
      </c>
      <c r="I252" s="211"/>
      <c r="J252" s="212">
        <f>ROUND(I252*H252,2)</f>
        <v>0</v>
      </c>
      <c r="K252" s="213"/>
      <c r="L252" s="214"/>
      <c r="M252" s="215" t="s">
        <v>19</v>
      </c>
      <c r="N252" s="216" t="s">
        <v>40</v>
      </c>
      <c r="O252" s="81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9" t="s">
        <v>129</v>
      </c>
      <c r="AT252" s="199" t="s">
        <v>334</v>
      </c>
      <c r="AU252" s="199" t="s">
        <v>74</v>
      </c>
      <c r="AY252" s="14" t="s">
        <v>99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4" t="s">
        <v>74</v>
      </c>
      <c r="BK252" s="200">
        <f>ROUND(I252*H252,2)</f>
        <v>0</v>
      </c>
      <c r="BL252" s="14" t="s">
        <v>113</v>
      </c>
      <c r="BM252" s="199" t="s">
        <v>796</v>
      </c>
    </row>
    <row r="253" s="2" customFormat="1" ht="16.5" customHeight="1">
      <c r="A253" s="35"/>
      <c r="B253" s="36"/>
      <c r="C253" s="206" t="s">
        <v>797</v>
      </c>
      <c r="D253" s="206" t="s">
        <v>334</v>
      </c>
      <c r="E253" s="207" t="s">
        <v>798</v>
      </c>
      <c r="F253" s="208" t="s">
        <v>799</v>
      </c>
      <c r="G253" s="209" t="s">
        <v>103</v>
      </c>
      <c r="H253" s="210">
        <v>1</v>
      </c>
      <c r="I253" s="211"/>
      <c r="J253" s="212">
        <f>ROUND(I253*H253,2)</f>
        <v>0</v>
      </c>
      <c r="K253" s="213"/>
      <c r="L253" s="214"/>
      <c r="M253" s="215" t="s">
        <v>19</v>
      </c>
      <c r="N253" s="216" t="s">
        <v>40</v>
      </c>
      <c r="O253" s="81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9" t="s">
        <v>129</v>
      </c>
      <c r="AT253" s="199" t="s">
        <v>334</v>
      </c>
      <c r="AU253" s="199" t="s">
        <v>74</v>
      </c>
      <c r="AY253" s="14" t="s">
        <v>99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4" t="s">
        <v>74</v>
      </c>
      <c r="BK253" s="200">
        <f>ROUND(I253*H253,2)</f>
        <v>0</v>
      </c>
      <c r="BL253" s="14" t="s">
        <v>113</v>
      </c>
      <c r="BM253" s="199" t="s">
        <v>800</v>
      </c>
    </row>
    <row r="254" s="2" customFormat="1" ht="16.5" customHeight="1">
      <c r="A254" s="35"/>
      <c r="B254" s="36"/>
      <c r="C254" s="206" t="s">
        <v>801</v>
      </c>
      <c r="D254" s="206" t="s">
        <v>334</v>
      </c>
      <c r="E254" s="207" t="s">
        <v>802</v>
      </c>
      <c r="F254" s="208" t="s">
        <v>803</v>
      </c>
      <c r="G254" s="209" t="s">
        <v>103</v>
      </c>
      <c r="H254" s="210">
        <v>1</v>
      </c>
      <c r="I254" s="211"/>
      <c r="J254" s="212">
        <f>ROUND(I254*H254,2)</f>
        <v>0</v>
      </c>
      <c r="K254" s="213"/>
      <c r="L254" s="214"/>
      <c r="M254" s="215" t="s">
        <v>19</v>
      </c>
      <c r="N254" s="216" t="s">
        <v>40</v>
      </c>
      <c r="O254" s="8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9" t="s">
        <v>129</v>
      </c>
      <c r="AT254" s="199" t="s">
        <v>334</v>
      </c>
      <c r="AU254" s="199" t="s">
        <v>74</v>
      </c>
      <c r="AY254" s="14" t="s">
        <v>99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4" t="s">
        <v>74</v>
      </c>
      <c r="BK254" s="200">
        <f>ROUND(I254*H254,2)</f>
        <v>0</v>
      </c>
      <c r="BL254" s="14" t="s">
        <v>113</v>
      </c>
      <c r="BM254" s="199" t="s">
        <v>804</v>
      </c>
    </row>
    <row r="255" s="2" customFormat="1" ht="16.5" customHeight="1">
      <c r="A255" s="35"/>
      <c r="B255" s="36"/>
      <c r="C255" s="206" t="s">
        <v>805</v>
      </c>
      <c r="D255" s="206" t="s">
        <v>334</v>
      </c>
      <c r="E255" s="207" t="s">
        <v>806</v>
      </c>
      <c r="F255" s="208" t="s">
        <v>807</v>
      </c>
      <c r="G255" s="209" t="s">
        <v>103</v>
      </c>
      <c r="H255" s="210">
        <v>1</v>
      </c>
      <c r="I255" s="211"/>
      <c r="J255" s="212">
        <f>ROUND(I255*H255,2)</f>
        <v>0</v>
      </c>
      <c r="K255" s="213"/>
      <c r="L255" s="214"/>
      <c r="M255" s="215" t="s">
        <v>19</v>
      </c>
      <c r="N255" s="216" t="s">
        <v>40</v>
      </c>
      <c r="O255" s="81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9" t="s">
        <v>129</v>
      </c>
      <c r="AT255" s="199" t="s">
        <v>334</v>
      </c>
      <c r="AU255" s="199" t="s">
        <v>74</v>
      </c>
      <c r="AY255" s="14" t="s">
        <v>99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4" t="s">
        <v>74</v>
      </c>
      <c r="BK255" s="200">
        <f>ROUND(I255*H255,2)</f>
        <v>0</v>
      </c>
      <c r="BL255" s="14" t="s">
        <v>113</v>
      </c>
      <c r="BM255" s="199" t="s">
        <v>808</v>
      </c>
    </row>
    <row r="256" s="2" customFormat="1" ht="16.5" customHeight="1">
      <c r="A256" s="35"/>
      <c r="B256" s="36"/>
      <c r="C256" s="206" t="s">
        <v>809</v>
      </c>
      <c r="D256" s="206" t="s">
        <v>334</v>
      </c>
      <c r="E256" s="207" t="s">
        <v>810</v>
      </c>
      <c r="F256" s="208" t="s">
        <v>811</v>
      </c>
      <c r="G256" s="209" t="s">
        <v>103</v>
      </c>
      <c r="H256" s="210">
        <v>1</v>
      </c>
      <c r="I256" s="211"/>
      <c r="J256" s="212">
        <f>ROUND(I256*H256,2)</f>
        <v>0</v>
      </c>
      <c r="K256" s="213"/>
      <c r="L256" s="214"/>
      <c r="M256" s="215" t="s">
        <v>19</v>
      </c>
      <c r="N256" s="216" t="s">
        <v>40</v>
      </c>
      <c r="O256" s="81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9" t="s">
        <v>129</v>
      </c>
      <c r="AT256" s="199" t="s">
        <v>334</v>
      </c>
      <c r="AU256" s="199" t="s">
        <v>74</v>
      </c>
      <c r="AY256" s="14" t="s">
        <v>99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4" t="s">
        <v>74</v>
      </c>
      <c r="BK256" s="200">
        <f>ROUND(I256*H256,2)</f>
        <v>0</v>
      </c>
      <c r="BL256" s="14" t="s">
        <v>113</v>
      </c>
      <c r="BM256" s="199" t="s">
        <v>812</v>
      </c>
    </row>
    <row r="257" s="2" customFormat="1" ht="16.5" customHeight="1">
      <c r="A257" s="35"/>
      <c r="B257" s="36"/>
      <c r="C257" s="206" t="s">
        <v>813</v>
      </c>
      <c r="D257" s="206" t="s">
        <v>334</v>
      </c>
      <c r="E257" s="207" t="s">
        <v>814</v>
      </c>
      <c r="F257" s="208" t="s">
        <v>815</v>
      </c>
      <c r="G257" s="209" t="s">
        <v>103</v>
      </c>
      <c r="H257" s="210">
        <v>1</v>
      </c>
      <c r="I257" s="211"/>
      <c r="J257" s="212">
        <f>ROUND(I257*H257,2)</f>
        <v>0</v>
      </c>
      <c r="K257" s="213"/>
      <c r="L257" s="214"/>
      <c r="M257" s="215" t="s">
        <v>19</v>
      </c>
      <c r="N257" s="216" t="s">
        <v>40</v>
      </c>
      <c r="O257" s="81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9" t="s">
        <v>129</v>
      </c>
      <c r="AT257" s="199" t="s">
        <v>334</v>
      </c>
      <c r="AU257" s="199" t="s">
        <v>74</v>
      </c>
      <c r="AY257" s="14" t="s">
        <v>99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4" t="s">
        <v>74</v>
      </c>
      <c r="BK257" s="200">
        <f>ROUND(I257*H257,2)</f>
        <v>0</v>
      </c>
      <c r="BL257" s="14" t="s">
        <v>113</v>
      </c>
      <c r="BM257" s="199" t="s">
        <v>816</v>
      </c>
    </row>
    <row r="258" s="2" customFormat="1" ht="16.5" customHeight="1">
      <c r="A258" s="35"/>
      <c r="B258" s="36"/>
      <c r="C258" s="206" t="s">
        <v>817</v>
      </c>
      <c r="D258" s="206" t="s">
        <v>334</v>
      </c>
      <c r="E258" s="207" t="s">
        <v>818</v>
      </c>
      <c r="F258" s="208" t="s">
        <v>819</v>
      </c>
      <c r="G258" s="209" t="s">
        <v>103</v>
      </c>
      <c r="H258" s="210">
        <v>1</v>
      </c>
      <c r="I258" s="211"/>
      <c r="J258" s="212">
        <f>ROUND(I258*H258,2)</f>
        <v>0</v>
      </c>
      <c r="K258" s="213"/>
      <c r="L258" s="214"/>
      <c r="M258" s="215" t="s">
        <v>19</v>
      </c>
      <c r="N258" s="216" t="s">
        <v>40</v>
      </c>
      <c r="O258" s="81"/>
      <c r="P258" s="197">
        <f>O258*H258</f>
        <v>0</v>
      </c>
      <c r="Q258" s="197">
        <v>0</v>
      </c>
      <c r="R258" s="197">
        <f>Q258*H258</f>
        <v>0</v>
      </c>
      <c r="S258" s="197">
        <v>0</v>
      </c>
      <c r="T258" s="198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9" t="s">
        <v>129</v>
      </c>
      <c r="AT258" s="199" t="s">
        <v>334</v>
      </c>
      <c r="AU258" s="199" t="s">
        <v>74</v>
      </c>
      <c r="AY258" s="14" t="s">
        <v>99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4" t="s">
        <v>74</v>
      </c>
      <c r="BK258" s="200">
        <f>ROUND(I258*H258,2)</f>
        <v>0</v>
      </c>
      <c r="BL258" s="14" t="s">
        <v>113</v>
      </c>
      <c r="BM258" s="199" t="s">
        <v>820</v>
      </c>
    </row>
    <row r="259" s="2" customFormat="1" ht="16.5" customHeight="1">
      <c r="A259" s="35"/>
      <c r="B259" s="36"/>
      <c r="C259" s="206" t="s">
        <v>821</v>
      </c>
      <c r="D259" s="206" t="s">
        <v>334</v>
      </c>
      <c r="E259" s="207" t="s">
        <v>822</v>
      </c>
      <c r="F259" s="208" t="s">
        <v>823</v>
      </c>
      <c r="G259" s="209" t="s">
        <v>103</v>
      </c>
      <c r="H259" s="210">
        <v>1</v>
      </c>
      <c r="I259" s="211"/>
      <c r="J259" s="212">
        <f>ROUND(I259*H259,2)</f>
        <v>0</v>
      </c>
      <c r="K259" s="213"/>
      <c r="L259" s="214"/>
      <c r="M259" s="215" t="s">
        <v>19</v>
      </c>
      <c r="N259" s="216" t="s">
        <v>40</v>
      </c>
      <c r="O259" s="81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9" t="s">
        <v>129</v>
      </c>
      <c r="AT259" s="199" t="s">
        <v>334</v>
      </c>
      <c r="AU259" s="199" t="s">
        <v>74</v>
      </c>
      <c r="AY259" s="14" t="s">
        <v>99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4" t="s">
        <v>74</v>
      </c>
      <c r="BK259" s="200">
        <f>ROUND(I259*H259,2)</f>
        <v>0</v>
      </c>
      <c r="BL259" s="14" t="s">
        <v>113</v>
      </c>
      <c r="BM259" s="199" t="s">
        <v>824</v>
      </c>
    </row>
    <row r="260" s="2" customFormat="1" ht="16.5" customHeight="1">
      <c r="A260" s="35"/>
      <c r="B260" s="36"/>
      <c r="C260" s="206" t="s">
        <v>825</v>
      </c>
      <c r="D260" s="206" t="s">
        <v>334</v>
      </c>
      <c r="E260" s="207" t="s">
        <v>826</v>
      </c>
      <c r="F260" s="208" t="s">
        <v>827</v>
      </c>
      <c r="G260" s="209" t="s">
        <v>103</v>
      </c>
      <c r="H260" s="210">
        <v>1</v>
      </c>
      <c r="I260" s="211"/>
      <c r="J260" s="212">
        <f>ROUND(I260*H260,2)</f>
        <v>0</v>
      </c>
      <c r="K260" s="213"/>
      <c r="L260" s="214"/>
      <c r="M260" s="215" t="s">
        <v>19</v>
      </c>
      <c r="N260" s="216" t="s">
        <v>40</v>
      </c>
      <c r="O260" s="81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9" t="s">
        <v>129</v>
      </c>
      <c r="AT260" s="199" t="s">
        <v>334</v>
      </c>
      <c r="AU260" s="199" t="s">
        <v>74</v>
      </c>
      <c r="AY260" s="14" t="s">
        <v>99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4" t="s">
        <v>74</v>
      </c>
      <c r="BK260" s="200">
        <f>ROUND(I260*H260,2)</f>
        <v>0</v>
      </c>
      <c r="BL260" s="14" t="s">
        <v>113</v>
      </c>
      <c r="BM260" s="199" t="s">
        <v>828</v>
      </c>
    </row>
    <row r="261" s="2" customFormat="1" ht="16.5" customHeight="1">
      <c r="A261" s="35"/>
      <c r="B261" s="36"/>
      <c r="C261" s="206" t="s">
        <v>829</v>
      </c>
      <c r="D261" s="206" t="s">
        <v>334</v>
      </c>
      <c r="E261" s="207" t="s">
        <v>830</v>
      </c>
      <c r="F261" s="208" t="s">
        <v>831</v>
      </c>
      <c r="G261" s="209" t="s">
        <v>103</v>
      </c>
      <c r="H261" s="210">
        <v>1</v>
      </c>
      <c r="I261" s="211"/>
      <c r="J261" s="212">
        <f>ROUND(I261*H261,2)</f>
        <v>0</v>
      </c>
      <c r="K261" s="213"/>
      <c r="L261" s="214"/>
      <c r="M261" s="215" t="s">
        <v>19</v>
      </c>
      <c r="N261" s="216" t="s">
        <v>40</v>
      </c>
      <c r="O261" s="81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9" t="s">
        <v>129</v>
      </c>
      <c r="AT261" s="199" t="s">
        <v>334</v>
      </c>
      <c r="AU261" s="199" t="s">
        <v>74</v>
      </c>
      <c r="AY261" s="14" t="s">
        <v>99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4" t="s">
        <v>74</v>
      </c>
      <c r="BK261" s="200">
        <f>ROUND(I261*H261,2)</f>
        <v>0</v>
      </c>
      <c r="BL261" s="14" t="s">
        <v>113</v>
      </c>
      <c r="BM261" s="199" t="s">
        <v>832</v>
      </c>
    </row>
    <row r="262" s="2" customFormat="1" ht="16.5" customHeight="1">
      <c r="A262" s="35"/>
      <c r="B262" s="36"/>
      <c r="C262" s="206" t="s">
        <v>833</v>
      </c>
      <c r="D262" s="206" t="s">
        <v>334</v>
      </c>
      <c r="E262" s="207" t="s">
        <v>834</v>
      </c>
      <c r="F262" s="208" t="s">
        <v>835</v>
      </c>
      <c r="G262" s="209" t="s">
        <v>103</v>
      </c>
      <c r="H262" s="210">
        <v>1</v>
      </c>
      <c r="I262" s="211"/>
      <c r="J262" s="212">
        <f>ROUND(I262*H262,2)</f>
        <v>0</v>
      </c>
      <c r="K262" s="213"/>
      <c r="L262" s="214"/>
      <c r="M262" s="215" t="s">
        <v>19</v>
      </c>
      <c r="N262" s="216" t="s">
        <v>40</v>
      </c>
      <c r="O262" s="81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9" t="s">
        <v>129</v>
      </c>
      <c r="AT262" s="199" t="s">
        <v>334</v>
      </c>
      <c r="AU262" s="199" t="s">
        <v>74</v>
      </c>
      <c r="AY262" s="14" t="s">
        <v>99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4" t="s">
        <v>74</v>
      </c>
      <c r="BK262" s="200">
        <f>ROUND(I262*H262,2)</f>
        <v>0</v>
      </c>
      <c r="BL262" s="14" t="s">
        <v>113</v>
      </c>
      <c r="BM262" s="199" t="s">
        <v>836</v>
      </c>
    </row>
    <row r="263" s="2" customFormat="1" ht="16.5" customHeight="1">
      <c r="A263" s="35"/>
      <c r="B263" s="36"/>
      <c r="C263" s="206" t="s">
        <v>837</v>
      </c>
      <c r="D263" s="206" t="s">
        <v>334</v>
      </c>
      <c r="E263" s="207" t="s">
        <v>838</v>
      </c>
      <c r="F263" s="208" t="s">
        <v>839</v>
      </c>
      <c r="G263" s="209" t="s">
        <v>103</v>
      </c>
      <c r="H263" s="210">
        <v>1</v>
      </c>
      <c r="I263" s="211"/>
      <c r="J263" s="212">
        <f>ROUND(I263*H263,2)</f>
        <v>0</v>
      </c>
      <c r="K263" s="213"/>
      <c r="L263" s="214"/>
      <c r="M263" s="215" t="s">
        <v>19</v>
      </c>
      <c r="N263" s="216" t="s">
        <v>40</v>
      </c>
      <c r="O263" s="81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9" t="s">
        <v>129</v>
      </c>
      <c r="AT263" s="199" t="s">
        <v>334</v>
      </c>
      <c r="AU263" s="199" t="s">
        <v>74</v>
      </c>
      <c r="AY263" s="14" t="s">
        <v>99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4" t="s">
        <v>74</v>
      </c>
      <c r="BK263" s="200">
        <f>ROUND(I263*H263,2)</f>
        <v>0</v>
      </c>
      <c r="BL263" s="14" t="s">
        <v>113</v>
      </c>
      <c r="BM263" s="199" t="s">
        <v>840</v>
      </c>
    </row>
    <row r="264" s="2" customFormat="1" ht="16.5" customHeight="1">
      <c r="A264" s="35"/>
      <c r="B264" s="36"/>
      <c r="C264" s="206" t="s">
        <v>841</v>
      </c>
      <c r="D264" s="206" t="s">
        <v>334</v>
      </c>
      <c r="E264" s="207" t="s">
        <v>842</v>
      </c>
      <c r="F264" s="208" t="s">
        <v>843</v>
      </c>
      <c r="G264" s="209" t="s">
        <v>103</v>
      </c>
      <c r="H264" s="210">
        <v>1</v>
      </c>
      <c r="I264" s="211"/>
      <c r="J264" s="212">
        <f>ROUND(I264*H264,2)</f>
        <v>0</v>
      </c>
      <c r="K264" s="213"/>
      <c r="L264" s="214"/>
      <c r="M264" s="215" t="s">
        <v>19</v>
      </c>
      <c r="N264" s="216" t="s">
        <v>40</v>
      </c>
      <c r="O264" s="81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9" t="s">
        <v>129</v>
      </c>
      <c r="AT264" s="199" t="s">
        <v>334</v>
      </c>
      <c r="AU264" s="199" t="s">
        <v>74</v>
      </c>
      <c r="AY264" s="14" t="s">
        <v>99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4" t="s">
        <v>74</v>
      </c>
      <c r="BK264" s="200">
        <f>ROUND(I264*H264,2)</f>
        <v>0</v>
      </c>
      <c r="BL264" s="14" t="s">
        <v>113</v>
      </c>
      <c r="BM264" s="199" t="s">
        <v>844</v>
      </c>
    </row>
    <row r="265" s="2" customFormat="1" ht="16.5" customHeight="1">
      <c r="A265" s="35"/>
      <c r="B265" s="36"/>
      <c r="C265" s="206" t="s">
        <v>845</v>
      </c>
      <c r="D265" s="206" t="s">
        <v>334</v>
      </c>
      <c r="E265" s="207" t="s">
        <v>846</v>
      </c>
      <c r="F265" s="208" t="s">
        <v>847</v>
      </c>
      <c r="G265" s="209" t="s">
        <v>103</v>
      </c>
      <c r="H265" s="210">
        <v>1</v>
      </c>
      <c r="I265" s="211"/>
      <c r="J265" s="212">
        <f>ROUND(I265*H265,2)</f>
        <v>0</v>
      </c>
      <c r="K265" s="213"/>
      <c r="L265" s="214"/>
      <c r="M265" s="215" t="s">
        <v>19</v>
      </c>
      <c r="N265" s="216" t="s">
        <v>40</v>
      </c>
      <c r="O265" s="81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9" t="s">
        <v>129</v>
      </c>
      <c r="AT265" s="199" t="s">
        <v>334</v>
      </c>
      <c r="AU265" s="199" t="s">
        <v>74</v>
      </c>
      <c r="AY265" s="14" t="s">
        <v>99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4" t="s">
        <v>74</v>
      </c>
      <c r="BK265" s="200">
        <f>ROUND(I265*H265,2)</f>
        <v>0</v>
      </c>
      <c r="BL265" s="14" t="s">
        <v>113</v>
      </c>
      <c r="BM265" s="199" t="s">
        <v>848</v>
      </c>
    </row>
    <row r="266" s="2" customFormat="1" ht="16.5" customHeight="1">
      <c r="A266" s="35"/>
      <c r="B266" s="36"/>
      <c r="C266" s="206" t="s">
        <v>849</v>
      </c>
      <c r="D266" s="206" t="s">
        <v>334</v>
      </c>
      <c r="E266" s="207" t="s">
        <v>850</v>
      </c>
      <c r="F266" s="208" t="s">
        <v>851</v>
      </c>
      <c r="G266" s="209" t="s">
        <v>103</v>
      </c>
      <c r="H266" s="210">
        <v>1</v>
      </c>
      <c r="I266" s="211"/>
      <c r="J266" s="212">
        <f>ROUND(I266*H266,2)</f>
        <v>0</v>
      </c>
      <c r="K266" s="213"/>
      <c r="L266" s="214"/>
      <c r="M266" s="215" t="s">
        <v>19</v>
      </c>
      <c r="N266" s="216" t="s">
        <v>40</v>
      </c>
      <c r="O266" s="81"/>
      <c r="P266" s="197">
        <f>O266*H266</f>
        <v>0</v>
      </c>
      <c r="Q266" s="197">
        <v>0</v>
      </c>
      <c r="R266" s="197">
        <f>Q266*H266</f>
        <v>0</v>
      </c>
      <c r="S266" s="197">
        <v>0</v>
      </c>
      <c r="T266" s="198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9" t="s">
        <v>129</v>
      </c>
      <c r="AT266" s="199" t="s">
        <v>334</v>
      </c>
      <c r="AU266" s="199" t="s">
        <v>74</v>
      </c>
      <c r="AY266" s="14" t="s">
        <v>99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4" t="s">
        <v>74</v>
      </c>
      <c r="BK266" s="200">
        <f>ROUND(I266*H266,2)</f>
        <v>0</v>
      </c>
      <c r="BL266" s="14" t="s">
        <v>113</v>
      </c>
      <c r="BM266" s="199" t="s">
        <v>852</v>
      </c>
    </row>
    <row r="267" s="2" customFormat="1" ht="16.5" customHeight="1">
      <c r="A267" s="35"/>
      <c r="B267" s="36"/>
      <c r="C267" s="206" t="s">
        <v>853</v>
      </c>
      <c r="D267" s="206" t="s">
        <v>334</v>
      </c>
      <c r="E267" s="207" t="s">
        <v>854</v>
      </c>
      <c r="F267" s="208" t="s">
        <v>855</v>
      </c>
      <c r="G267" s="209" t="s">
        <v>103</v>
      </c>
      <c r="H267" s="210">
        <v>1</v>
      </c>
      <c r="I267" s="211"/>
      <c r="J267" s="212">
        <f>ROUND(I267*H267,2)</f>
        <v>0</v>
      </c>
      <c r="K267" s="213"/>
      <c r="L267" s="214"/>
      <c r="M267" s="215" t="s">
        <v>19</v>
      </c>
      <c r="N267" s="216" t="s">
        <v>40</v>
      </c>
      <c r="O267" s="8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9" t="s">
        <v>129</v>
      </c>
      <c r="AT267" s="199" t="s">
        <v>334</v>
      </c>
      <c r="AU267" s="199" t="s">
        <v>74</v>
      </c>
      <c r="AY267" s="14" t="s">
        <v>99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4" t="s">
        <v>74</v>
      </c>
      <c r="BK267" s="200">
        <f>ROUND(I267*H267,2)</f>
        <v>0</v>
      </c>
      <c r="BL267" s="14" t="s">
        <v>113</v>
      </c>
      <c r="BM267" s="199" t="s">
        <v>856</v>
      </c>
    </row>
    <row r="268" s="2" customFormat="1" ht="16.5" customHeight="1">
      <c r="A268" s="35"/>
      <c r="B268" s="36"/>
      <c r="C268" s="206" t="s">
        <v>857</v>
      </c>
      <c r="D268" s="206" t="s">
        <v>334</v>
      </c>
      <c r="E268" s="207" t="s">
        <v>858</v>
      </c>
      <c r="F268" s="208" t="s">
        <v>859</v>
      </c>
      <c r="G268" s="209" t="s">
        <v>103</v>
      </c>
      <c r="H268" s="210">
        <v>1</v>
      </c>
      <c r="I268" s="211"/>
      <c r="J268" s="212">
        <f>ROUND(I268*H268,2)</f>
        <v>0</v>
      </c>
      <c r="K268" s="213"/>
      <c r="L268" s="214"/>
      <c r="M268" s="215" t="s">
        <v>19</v>
      </c>
      <c r="N268" s="216" t="s">
        <v>40</v>
      </c>
      <c r="O268" s="81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9" t="s">
        <v>129</v>
      </c>
      <c r="AT268" s="199" t="s">
        <v>334</v>
      </c>
      <c r="AU268" s="199" t="s">
        <v>74</v>
      </c>
      <c r="AY268" s="14" t="s">
        <v>99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4" t="s">
        <v>74</v>
      </c>
      <c r="BK268" s="200">
        <f>ROUND(I268*H268,2)</f>
        <v>0</v>
      </c>
      <c r="BL268" s="14" t="s">
        <v>113</v>
      </c>
      <c r="BM268" s="199" t="s">
        <v>860</v>
      </c>
    </row>
    <row r="269" s="2" customFormat="1" ht="16.5" customHeight="1">
      <c r="A269" s="35"/>
      <c r="B269" s="36"/>
      <c r="C269" s="206" t="s">
        <v>861</v>
      </c>
      <c r="D269" s="206" t="s">
        <v>334</v>
      </c>
      <c r="E269" s="207" t="s">
        <v>862</v>
      </c>
      <c r="F269" s="208" t="s">
        <v>863</v>
      </c>
      <c r="G269" s="209" t="s">
        <v>103</v>
      </c>
      <c r="H269" s="210">
        <v>1</v>
      </c>
      <c r="I269" s="211"/>
      <c r="J269" s="212">
        <f>ROUND(I269*H269,2)</f>
        <v>0</v>
      </c>
      <c r="K269" s="213"/>
      <c r="L269" s="214"/>
      <c r="M269" s="215" t="s">
        <v>19</v>
      </c>
      <c r="N269" s="216" t="s">
        <v>40</v>
      </c>
      <c r="O269" s="8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9" t="s">
        <v>129</v>
      </c>
      <c r="AT269" s="199" t="s">
        <v>334</v>
      </c>
      <c r="AU269" s="199" t="s">
        <v>74</v>
      </c>
      <c r="AY269" s="14" t="s">
        <v>99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4" t="s">
        <v>74</v>
      </c>
      <c r="BK269" s="200">
        <f>ROUND(I269*H269,2)</f>
        <v>0</v>
      </c>
      <c r="BL269" s="14" t="s">
        <v>113</v>
      </c>
      <c r="BM269" s="199" t="s">
        <v>864</v>
      </c>
    </row>
    <row r="270" s="2" customFormat="1" ht="16.5" customHeight="1">
      <c r="A270" s="35"/>
      <c r="B270" s="36"/>
      <c r="C270" s="206" t="s">
        <v>865</v>
      </c>
      <c r="D270" s="206" t="s">
        <v>334</v>
      </c>
      <c r="E270" s="207" t="s">
        <v>866</v>
      </c>
      <c r="F270" s="208" t="s">
        <v>867</v>
      </c>
      <c r="G270" s="209" t="s">
        <v>103</v>
      </c>
      <c r="H270" s="210">
        <v>1</v>
      </c>
      <c r="I270" s="211"/>
      <c r="J270" s="212">
        <f>ROUND(I270*H270,2)</f>
        <v>0</v>
      </c>
      <c r="K270" s="213"/>
      <c r="L270" s="214"/>
      <c r="M270" s="215" t="s">
        <v>19</v>
      </c>
      <c r="N270" s="216" t="s">
        <v>40</v>
      </c>
      <c r="O270" s="81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9" t="s">
        <v>129</v>
      </c>
      <c r="AT270" s="199" t="s">
        <v>334</v>
      </c>
      <c r="AU270" s="199" t="s">
        <v>74</v>
      </c>
      <c r="AY270" s="14" t="s">
        <v>99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4" t="s">
        <v>74</v>
      </c>
      <c r="BK270" s="200">
        <f>ROUND(I270*H270,2)</f>
        <v>0</v>
      </c>
      <c r="BL270" s="14" t="s">
        <v>113</v>
      </c>
      <c r="BM270" s="199" t="s">
        <v>868</v>
      </c>
    </row>
    <row r="271" s="2" customFormat="1" ht="16.5" customHeight="1">
      <c r="A271" s="35"/>
      <c r="B271" s="36"/>
      <c r="C271" s="206" t="s">
        <v>869</v>
      </c>
      <c r="D271" s="206" t="s">
        <v>334</v>
      </c>
      <c r="E271" s="207" t="s">
        <v>870</v>
      </c>
      <c r="F271" s="208" t="s">
        <v>871</v>
      </c>
      <c r="G271" s="209" t="s">
        <v>103</v>
      </c>
      <c r="H271" s="210">
        <v>1</v>
      </c>
      <c r="I271" s="211"/>
      <c r="J271" s="212">
        <f>ROUND(I271*H271,2)</f>
        <v>0</v>
      </c>
      <c r="K271" s="213"/>
      <c r="L271" s="214"/>
      <c r="M271" s="215" t="s">
        <v>19</v>
      </c>
      <c r="N271" s="216" t="s">
        <v>40</v>
      </c>
      <c r="O271" s="81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9" t="s">
        <v>129</v>
      </c>
      <c r="AT271" s="199" t="s">
        <v>334</v>
      </c>
      <c r="AU271" s="199" t="s">
        <v>74</v>
      </c>
      <c r="AY271" s="14" t="s">
        <v>99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4" t="s">
        <v>74</v>
      </c>
      <c r="BK271" s="200">
        <f>ROUND(I271*H271,2)</f>
        <v>0</v>
      </c>
      <c r="BL271" s="14" t="s">
        <v>113</v>
      </c>
      <c r="BM271" s="199" t="s">
        <v>872</v>
      </c>
    </row>
    <row r="272" s="2" customFormat="1" ht="16.5" customHeight="1">
      <c r="A272" s="35"/>
      <c r="B272" s="36"/>
      <c r="C272" s="206" t="s">
        <v>873</v>
      </c>
      <c r="D272" s="206" t="s">
        <v>334</v>
      </c>
      <c r="E272" s="207" t="s">
        <v>874</v>
      </c>
      <c r="F272" s="208" t="s">
        <v>875</v>
      </c>
      <c r="G272" s="209" t="s">
        <v>103</v>
      </c>
      <c r="H272" s="210">
        <v>1</v>
      </c>
      <c r="I272" s="211"/>
      <c r="J272" s="212">
        <f>ROUND(I272*H272,2)</f>
        <v>0</v>
      </c>
      <c r="K272" s="213"/>
      <c r="L272" s="214"/>
      <c r="M272" s="215" t="s">
        <v>19</v>
      </c>
      <c r="N272" s="216" t="s">
        <v>40</v>
      </c>
      <c r="O272" s="81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9" t="s">
        <v>129</v>
      </c>
      <c r="AT272" s="199" t="s">
        <v>334</v>
      </c>
      <c r="AU272" s="199" t="s">
        <v>74</v>
      </c>
      <c r="AY272" s="14" t="s">
        <v>99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4" t="s">
        <v>74</v>
      </c>
      <c r="BK272" s="200">
        <f>ROUND(I272*H272,2)</f>
        <v>0</v>
      </c>
      <c r="BL272" s="14" t="s">
        <v>113</v>
      </c>
      <c r="BM272" s="199" t="s">
        <v>876</v>
      </c>
    </row>
    <row r="273" s="2" customFormat="1" ht="16.5" customHeight="1">
      <c r="A273" s="35"/>
      <c r="B273" s="36"/>
      <c r="C273" s="206" t="s">
        <v>877</v>
      </c>
      <c r="D273" s="206" t="s">
        <v>334</v>
      </c>
      <c r="E273" s="207" t="s">
        <v>878</v>
      </c>
      <c r="F273" s="208" t="s">
        <v>879</v>
      </c>
      <c r="G273" s="209" t="s">
        <v>103</v>
      </c>
      <c r="H273" s="210">
        <v>1</v>
      </c>
      <c r="I273" s="211"/>
      <c r="J273" s="212">
        <f>ROUND(I273*H273,2)</f>
        <v>0</v>
      </c>
      <c r="K273" s="213"/>
      <c r="L273" s="214"/>
      <c r="M273" s="215" t="s">
        <v>19</v>
      </c>
      <c r="N273" s="216" t="s">
        <v>40</v>
      </c>
      <c r="O273" s="8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9" t="s">
        <v>129</v>
      </c>
      <c r="AT273" s="199" t="s">
        <v>334</v>
      </c>
      <c r="AU273" s="199" t="s">
        <v>74</v>
      </c>
      <c r="AY273" s="14" t="s">
        <v>99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4" t="s">
        <v>74</v>
      </c>
      <c r="BK273" s="200">
        <f>ROUND(I273*H273,2)</f>
        <v>0</v>
      </c>
      <c r="BL273" s="14" t="s">
        <v>113</v>
      </c>
      <c r="BM273" s="199" t="s">
        <v>880</v>
      </c>
    </row>
    <row r="274" s="2" customFormat="1" ht="16.5" customHeight="1">
      <c r="A274" s="35"/>
      <c r="B274" s="36"/>
      <c r="C274" s="206" t="s">
        <v>881</v>
      </c>
      <c r="D274" s="206" t="s">
        <v>334</v>
      </c>
      <c r="E274" s="207" t="s">
        <v>882</v>
      </c>
      <c r="F274" s="208" t="s">
        <v>883</v>
      </c>
      <c r="G274" s="209" t="s">
        <v>103</v>
      </c>
      <c r="H274" s="210">
        <v>1</v>
      </c>
      <c r="I274" s="211"/>
      <c r="J274" s="212">
        <f>ROUND(I274*H274,2)</f>
        <v>0</v>
      </c>
      <c r="K274" s="213"/>
      <c r="L274" s="214"/>
      <c r="M274" s="215" t="s">
        <v>19</v>
      </c>
      <c r="N274" s="216" t="s">
        <v>40</v>
      </c>
      <c r="O274" s="81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9" t="s">
        <v>129</v>
      </c>
      <c r="AT274" s="199" t="s">
        <v>334</v>
      </c>
      <c r="AU274" s="199" t="s">
        <v>74</v>
      </c>
      <c r="AY274" s="14" t="s">
        <v>99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4" t="s">
        <v>74</v>
      </c>
      <c r="BK274" s="200">
        <f>ROUND(I274*H274,2)</f>
        <v>0</v>
      </c>
      <c r="BL274" s="14" t="s">
        <v>113</v>
      </c>
      <c r="BM274" s="199" t="s">
        <v>884</v>
      </c>
    </row>
    <row r="275" s="2" customFormat="1" ht="16.5" customHeight="1">
      <c r="A275" s="35"/>
      <c r="B275" s="36"/>
      <c r="C275" s="206" t="s">
        <v>885</v>
      </c>
      <c r="D275" s="206" t="s">
        <v>334</v>
      </c>
      <c r="E275" s="207" t="s">
        <v>886</v>
      </c>
      <c r="F275" s="208" t="s">
        <v>887</v>
      </c>
      <c r="G275" s="209" t="s">
        <v>103</v>
      </c>
      <c r="H275" s="210">
        <v>1</v>
      </c>
      <c r="I275" s="211"/>
      <c r="J275" s="212">
        <f>ROUND(I275*H275,2)</f>
        <v>0</v>
      </c>
      <c r="K275" s="213"/>
      <c r="L275" s="214"/>
      <c r="M275" s="215" t="s">
        <v>19</v>
      </c>
      <c r="N275" s="216" t="s">
        <v>40</v>
      </c>
      <c r="O275" s="8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9" t="s">
        <v>129</v>
      </c>
      <c r="AT275" s="199" t="s">
        <v>334</v>
      </c>
      <c r="AU275" s="199" t="s">
        <v>74</v>
      </c>
      <c r="AY275" s="14" t="s">
        <v>99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4" t="s">
        <v>74</v>
      </c>
      <c r="BK275" s="200">
        <f>ROUND(I275*H275,2)</f>
        <v>0</v>
      </c>
      <c r="BL275" s="14" t="s">
        <v>113</v>
      </c>
      <c r="BM275" s="199" t="s">
        <v>888</v>
      </c>
    </row>
    <row r="276" s="2" customFormat="1" ht="16.5" customHeight="1">
      <c r="A276" s="35"/>
      <c r="B276" s="36"/>
      <c r="C276" s="206" t="s">
        <v>889</v>
      </c>
      <c r="D276" s="206" t="s">
        <v>334</v>
      </c>
      <c r="E276" s="207" t="s">
        <v>890</v>
      </c>
      <c r="F276" s="208" t="s">
        <v>891</v>
      </c>
      <c r="G276" s="209" t="s">
        <v>103</v>
      </c>
      <c r="H276" s="210">
        <v>1</v>
      </c>
      <c r="I276" s="211"/>
      <c r="J276" s="212">
        <f>ROUND(I276*H276,2)</f>
        <v>0</v>
      </c>
      <c r="K276" s="213"/>
      <c r="L276" s="214"/>
      <c r="M276" s="215" t="s">
        <v>19</v>
      </c>
      <c r="N276" s="216" t="s">
        <v>40</v>
      </c>
      <c r="O276" s="8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9" t="s">
        <v>129</v>
      </c>
      <c r="AT276" s="199" t="s">
        <v>334</v>
      </c>
      <c r="AU276" s="199" t="s">
        <v>74</v>
      </c>
      <c r="AY276" s="14" t="s">
        <v>99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4" t="s">
        <v>74</v>
      </c>
      <c r="BK276" s="200">
        <f>ROUND(I276*H276,2)</f>
        <v>0</v>
      </c>
      <c r="BL276" s="14" t="s">
        <v>113</v>
      </c>
      <c r="BM276" s="199" t="s">
        <v>892</v>
      </c>
    </row>
    <row r="277" s="2" customFormat="1" ht="16.5" customHeight="1">
      <c r="A277" s="35"/>
      <c r="B277" s="36"/>
      <c r="C277" s="206" t="s">
        <v>893</v>
      </c>
      <c r="D277" s="206" t="s">
        <v>334</v>
      </c>
      <c r="E277" s="207" t="s">
        <v>894</v>
      </c>
      <c r="F277" s="208" t="s">
        <v>895</v>
      </c>
      <c r="G277" s="209" t="s">
        <v>103</v>
      </c>
      <c r="H277" s="210">
        <v>1</v>
      </c>
      <c r="I277" s="211"/>
      <c r="J277" s="212">
        <f>ROUND(I277*H277,2)</f>
        <v>0</v>
      </c>
      <c r="K277" s="213"/>
      <c r="L277" s="214"/>
      <c r="M277" s="215" t="s">
        <v>19</v>
      </c>
      <c r="N277" s="216" t="s">
        <v>40</v>
      </c>
      <c r="O277" s="81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9" t="s">
        <v>129</v>
      </c>
      <c r="AT277" s="199" t="s">
        <v>334</v>
      </c>
      <c r="AU277" s="199" t="s">
        <v>74</v>
      </c>
      <c r="AY277" s="14" t="s">
        <v>99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4" t="s">
        <v>74</v>
      </c>
      <c r="BK277" s="200">
        <f>ROUND(I277*H277,2)</f>
        <v>0</v>
      </c>
      <c r="BL277" s="14" t="s">
        <v>113</v>
      </c>
      <c r="BM277" s="199" t="s">
        <v>896</v>
      </c>
    </row>
    <row r="278" s="2" customFormat="1" ht="16.5" customHeight="1">
      <c r="A278" s="35"/>
      <c r="B278" s="36"/>
      <c r="C278" s="206" t="s">
        <v>897</v>
      </c>
      <c r="D278" s="206" t="s">
        <v>334</v>
      </c>
      <c r="E278" s="207" t="s">
        <v>898</v>
      </c>
      <c r="F278" s="208" t="s">
        <v>899</v>
      </c>
      <c r="G278" s="209" t="s">
        <v>103</v>
      </c>
      <c r="H278" s="210">
        <v>1</v>
      </c>
      <c r="I278" s="211"/>
      <c r="J278" s="212">
        <f>ROUND(I278*H278,2)</f>
        <v>0</v>
      </c>
      <c r="K278" s="213"/>
      <c r="L278" s="214"/>
      <c r="M278" s="215" t="s">
        <v>19</v>
      </c>
      <c r="N278" s="216" t="s">
        <v>40</v>
      </c>
      <c r="O278" s="81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9" t="s">
        <v>129</v>
      </c>
      <c r="AT278" s="199" t="s">
        <v>334</v>
      </c>
      <c r="AU278" s="199" t="s">
        <v>74</v>
      </c>
      <c r="AY278" s="14" t="s">
        <v>99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4" t="s">
        <v>74</v>
      </c>
      <c r="BK278" s="200">
        <f>ROUND(I278*H278,2)</f>
        <v>0</v>
      </c>
      <c r="BL278" s="14" t="s">
        <v>113</v>
      </c>
      <c r="BM278" s="199" t="s">
        <v>900</v>
      </c>
    </row>
    <row r="279" s="2" customFormat="1" ht="16.5" customHeight="1">
      <c r="A279" s="35"/>
      <c r="B279" s="36"/>
      <c r="C279" s="206" t="s">
        <v>901</v>
      </c>
      <c r="D279" s="206" t="s">
        <v>334</v>
      </c>
      <c r="E279" s="207" t="s">
        <v>902</v>
      </c>
      <c r="F279" s="208" t="s">
        <v>903</v>
      </c>
      <c r="G279" s="209" t="s">
        <v>103</v>
      </c>
      <c r="H279" s="210">
        <v>1</v>
      </c>
      <c r="I279" s="211"/>
      <c r="J279" s="212">
        <f>ROUND(I279*H279,2)</f>
        <v>0</v>
      </c>
      <c r="K279" s="213"/>
      <c r="L279" s="214"/>
      <c r="M279" s="215" t="s">
        <v>19</v>
      </c>
      <c r="N279" s="216" t="s">
        <v>40</v>
      </c>
      <c r="O279" s="8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9" t="s">
        <v>613</v>
      </c>
      <c r="AT279" s="199" t="s">
        <v>334</v>
      </c>
      <c r="AU279" s="199" t="s">
        <v>74</v>
      </c>
      <c r="AY279" s="14" t="s">
        <v>99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4" t="s">
        <v>74</v>
      </c>
      <c r="BK279" s="200">
        <f>ROUND(I279*H279,2)</f>
        <v>0</v>
      </c>
      <c r="BL279" s="14" t="s">
        <v>613</v>
      </c>
      <c r="BM279" s="199" t="s">
        <v>904</v>
      </c>
    </row>
    <row r="280" s="2" customFormat="1" ht="16.5" customHeight="1">
      <c r="A280" s="35"/>
      <c r="B280" s="36"/>
      <c r="C280" s="206" t="s">
        <v>905</v>
      </c>
      <c r="D280" s="206" t="s">
        <v>334</v>
      </c>
      <c r="E280" s="207" t="s">
        <v>906</v>
      </c>
      <c r="F280" s="208" t="s">
        <v>907</v>
      </c>
      <c r="G280" s="209" t="s">
        <v>103</v>
      </c>
      <c r="H280" s="210">
        <v>1</v>
      </c>
      <c r="I280" s="211"/>
      <c r="J280" s="212">
        <f>ROUND(I280*H280,2)</f>
        <v>0</v>
      </c>
      <c r="K280" s="213"/>
      <c r="L280" s="214"/>
      <c r="M280" s="215" t="s">
        <v>19</v>
      </c>
      <c r="N280" s="216" t="s">
        <v>40</v>
      </c>
      <c r="O280" s="81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9" t="s">
        <v>613</v>
      </c>
      <c r="AT280" s="199" t="s">
        <v>334</v>
      </c>
      <c r="AU280" s="199" t="s">
        <v>74</v>
      </c>
      <c r="AY280" s="14" t="s">
        <v>99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4" t="s">
        <v>74</v>
      </c>
      <c r="BK280" s="200">
        <f>ROUND(I280*H280,2)</f>
        <v>0</v>
      </c>
      <c r="BL280" s="14" t="s">
        <v>613</v>
      </c>
      <c r="BM280" s="199" t="s">
        <v>908</v>
      </c>
    </row>
    <row r="281" s="2" customFormat="1" ht="16.5" customHeight="1">
      <c r="A281" s="35"/>
      <c r="B281" s="36"/>
      <c r="C281" s="206" t="s">
        <v>909</v>
      </c>
      <c r="D281" s="206" t="s">
        <v>334</v>
      </c>
      <c r="E281" s="207" t="s">
        <v>910</v>
      </c>
      <c r="F281" s="208" t="s">
        <v>911</v>
      </c>
      <c r="G281" s="209" t="s">
        <v>103</v>
      </c>
      <c r="H281" s="210">
        <v>1</v>
      </c>
      <c r="I281" s="211"/>
      <c r="J281" s="212">
        <f>ROUND(I281*H281,2)</f>
        <v>0</v>
      </c>
      <c r="K281" s="213"/>
      <c r="L281" s="214"/>
      <c r="M281" s="215" t="s">
        <v>19</v>
      </c>
      <c r="N281" s="216" t="s">
        <v>40</v>
      </c>
      <c r="O281" s="81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9" t="s">
        <v>613</v>
      </c>
      <c r="AT281" s="199" t="s">
        <v>334</v>
      </c>
      <c r="AU281" s="199" t="s">
        <v>74</v>
      </c>
      <c r="AY281" s="14" t="s">
        <v>99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4" t="s">
        <v>74</v>
      </c>
      <c r="BK281" s="200">
        <f>ROUND(I281*H281,2)</f>
        <v>0</v>
      </c>
      <c r="BL281" s="14" t="s">
        <v>613</v>
      </c>
      <c r="BM281" s="199" t="s">
        <v>912</v>
      </c>
    </row>
    <row r="282" s="2" customFormat="1" ht="37.8" customHeight="1">
      <c r="A282" s="35"/>
      <c r="B282" s="36"/>
      <c r="C282" s="206" t="s">
        <v>913</v>
      </c>
      <c r="D282" s="206" t="s">
        <v>334</v>
      </c>
      <c r="E282" s="207" t="s">
        <v>914</v>
      </c>
      <c r="F282" s="208" t="s">
        <v>915</v>
      </c>
      <c r="G282" s="209" t="s">
        <v>103</v>
      </c>
      <c r="H282" s="210">
        <v>3</v>
      </c>
      <c r="I282" s="211"/>
      <c r="J282" s="212">
        <f>ROUND(I282*H282,2)</f>
        <v>0</v>
      </c>
      <c r="K282" s="213"/>
      <c r="L282" s="214"/>
      <c r="M282" s="215" t="s">
        <v>19</v>
      </c>
      <c r="N282" s="216" t="s">
        <v>40</v>
      </c>
      <c r="O282" s="81"/>
      <c r="P282" s="197">
        <f>O282*H282</f>
        <v>0</v>
      </c>
      <c r="Q282" s="197">
        <v>0</v>
      </c>
      <c r="R282" s="197">
        <f>Q282*H282</f>
        <v>0</v>
      </c>
      <c r="S282" s="197">
        <v>0</v>
      </c>
      <c r="T282" s="198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9" t="s">
        <v>129</v>
      </c>
      <c r="AT282" s="199" t="s">
        <v>334</v>
      </c>
      <c r="AU282" s="199" t="s">
        <v>74</v>
      </c>
      <c r="AY282" s="14" t="s">
        <v>99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4" t="s">
        <v>74</v>
      </c>
      <c r="BK282" s="200">
        <f>ROUND(I282*H282,2)</f>
        <v>0</v>
      </c>
      <c r="BL282" s="14" t="s">
        <v>113</v>
      </c>
      <c r="BM282" s="199" t="s">
        <v>916</v>
      </c>
    </row>
    <row r="283" s="2" customFormat="1">
      <c r="A283" s="35"/>
      <c r="B283" s="36"/>
      <c r="C283" s="37"/>
      <c r="D283" s="201" t="s">
        <v>325</v>
      </c>
      <c r="E283" s="37"/>
      <c r="F283" s="202" t="s">
        <v>917</v>
      </c>
      <c r="G283" s="37"/>
      <c r="H283" s="37"/>
      <c r="I283" s="203"/>
      <c r="J283" s="37"/>
      <c r="K283" s="37"/>
      <c r="L283" s="41"/>
      <c r="M283" s="204"/>
      <c r="N283" s="205"/>
      <c r="O283" s="81"/>
      <c r="P283" s="81"/>
      <c r="Q283" s="81"/>
      <c r="R283" s="81"/>
      <c r="S283" s="81"/>
      <c r="T283" s="82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325</v>
      </c>
      <c r="AU283" s="14" t="s">
        <v>74</v>
      </c>
    </row>
    <row r="284" s="2" customFormat="1" ht="24.15" customHeight="1">
      <c r="A284" s="35"/>
      <c r="B284" s="36"/>
      <c r="C284" s="206" t="s">
        <v>918</v>
      </c>
      <c r="D284" s="206" t="s">
        <v>334</v>
      </c>
      <c r="E284" s="207" t="s">
        <v>919</v>
      </c>
      <c r="F284" s="208" t="s">
        <v>920</v>
      </c>
      <c r="G284" s="209" t="s">
        <v>103</v>
      </c>
      <c r="H284" s="210">
        <v>1</v>
      </c>
      <c r="I284" s="211"/>
      <c r="J284" s="212">
        <f>ROUND(I284*H284,2)</f>
        <v>0</v>
      </c>
      <c r="K284" s="213"/>
      <c r="L284" s="214"/>
      <c r="M284" s="215" t="s">
        <v>19</v>
      </c>
      <c r="N284" s="216" t="s">
        <v>40</v>
      </c>
      <c r="O284" s="81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9" t="s">
        <v>129</v>
      </c>
      <c r="AT284" s="199" t="s">
        <v>334</v>
      </c>
      <c r="AU284" s="199" t="s">
        <v>74</v>
      </c>
      <c r="AY284" s="14" t="s">
        <v>99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4" t="s">
        <v>74</v>
      </c>
      <c r="BK284" s="200">
        <f>ROUND(I284*H284,2)</f>
        <v>0</v>
      </c>
      <c r="BL284" s="14" t="s">
        <v>113</v>
      </c>
      <c r="BM284" s="199" t="s">
        <v>921</v>
      </c>
    </row>
    <row r="285" s="2" customFormat="1" ht="37.8" customHeight="1">
      <c r="A285" s="35"/>
      <c r="B285" s="36"/>
      <c r="C285" s="206" t="s">
        <v>922</v>
      </c>
      <c r="D285" s="206" t="s">
        <v>334</v>
      </c>
      <c r="E285" s="207" t="s">
        <v>923</v>
      </c>
      <c r="F285" s="208" t="s">
        <v>924</v>
      </c>
      <c r="G285" s="209" t="s">
        <v>103</v>
      </c>
      <c r="H285" s="210">
        <v>1</v>
      </c>
      <c r="I285" s="211"/>
      <c r="J285" s="212">
        <f>ROUND(I285*H285,2)</f>
        <v>0</v>
      </c>
      <c r="K285" s="213"/>
      <c r="L285" s="214"/>
      <c r="M285" s="215" t="s">
        <v>19</v>
      </c>
      <c r="N285" s="216" t="s">
        <v>40</v>
      </c>
      <c r="O285" s="81"/>
      <c r="P285" s="197">
        <f>O285*H285</f>
        <v>0</v>
      </c>
      <c r="Q285" s="197">
        <v>0</v>
      </c>
      <c r="R285" s="197">
        <f>Q285*H285</f>
        <v>0</v>
      </c>
      <c r="S285" s="197">
        <v>0</v>
      </c>
      <c r="T285" s="198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9" t="s">
        <v>129</v>
      </c>
      <c r="AT285" s="199" t="s">
        <v>334</v>
      </c>
      <c r="AU285" s="199" t="s">
        <v>74</v>
      </c>
      <c r="AY285" s="14" t="s">
        <v>99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4" t="s">
        <v>74</v>
      </c>
      <c r="BK285" s="200">
        <f>ROUND(I285*H285,2)</f>
        <v>0</v>
      </c>
      <c r="BL285" s="14" t="s">
        <v>113</v>
      </c>
      <c r="BM285" s="199" t="s">
        <v>925</v>
      </c>
    </row>
    <row r="286" s="2" customFormat="1" ht="24.15" customHeight="1">
      <c r="A286" s="35"/>
      <c r="B286" s="36"/>
      <c r="C286" s="206" t="s">
        <v>926</v>
      </c>
      <c r="D286" s="206" t="s">
        <v>334</v>
      </c>
      <c r="E286" s="207" t="s">
        <v>927</v>
      </c>
      <c r="F286" s="208" t="s">
        <v>928</v>
      </c>
      <c r="G286" s="209" t="s">
        <v>103</v>
      </c>
      <c r="H286" s="210">
        <v>1</v>
      </c>
      <c r="I286" s="211"/>
      <c r="J286" s="212">
        <f>ROUND(I286*H286,2)</f>
        <v>0</v>
      </c>
      <c r="K286" s="213"/>
      <c r="L286" s="214"/>
      <c r="M286" s="215" t="s">
        <v>19</v>
      </c>
      <c r="N286" s="216" t="s">
        <v>40</v>
      </c>
      <c r="O286" s="81"/>
      <c r="P286" s="197">
        <f>O286*H286</f>
        <v>0</v>
      </c>
      <c r="Q286" s="197">
        <v>0</v>
      </c>
      <c r="R286" s="197">
        <f>Q286*H286</f>
        <v>0</v>
      </c>
      <c r="S286" s="197">
        <v>0</v>
      </c>
      <c r="T286" s="198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9" t="s">
        <v>129</v>
      </c>
      <c r="AT286" s="199" t="s">
        <v>334</v>
      </c>
      <c r="AU286" s="199" t="s">
        <v>74</v>
      </c>
      <c r="AY286" s="14" t="s">
        <v>99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4" t="s">
        <v>74</v>
      </c>
      <c r="BK286" s="200">
        <f>ROUND(I286*H286,2)</f>
        <v>0</v>
      </c>
      <c r="BL286" s="14" t="s">
        <v>113</v>
      </c>
      <c r="BM286" s="199" t="s">
        <v>929</v>
      </c>
    </row>
    <row r="287" s="2" customFormat="1" ht="37.8" customHeight="1">
      <c r="A287" s="35"/>
      <c r="B287" s="36"/>
      <c r="C287" s="206" t="s">
        <v>930</v>
      </c>
      <c r="D287" s="206" t="s">
        <v>334</v>
      </c>
      <c r="E287" s="207" t="s">
        <v>931</v>
      </c>
      <c r="F287" s="208" t="s">
        <v>932</v>
      </c>
      <c r="G287" s="209" t="s">
        <v>103</v>
      </c>
      <c r="H287" s="210">
        <v>1</v>
      </c>
      <c r="I287" s="211"/>
      <c r="J287" s="212">
        <f>ROUND(I287*H287,2)</f>
        <v>0</v>
      </c>
      <c r="K287" s="213"/>
      <c r="L287" s="214"/>
      <c r="M287" s="217" t="s">
        <v>19</v>
      </c>
      <c r="N287" s="218" t="s">
        <v>40</v>
      </c>
      <c r="O287" s="219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9" t="s">
        <v>129</v>
      </c>
      <c r="AT287" s="199" t="s">
        <v>334</v>
      </c>
      <c r="AU287" s="199" t="s">
        <v>74</v>
      </c>
      <c r="AY287" s="14" t="s">
        <v>99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4" t="s">
        <v>74</v>
      </c>
      <c r="BK287" s="200">
        <f>ROUND(I287*H287,2)</f>
        <v>0</v>
      </c>
      <c r="BL287" s="14" t="s">
        <v>113</v>
      </c>
      <c r="BM287" s="199" t="s">
        <v>933</v>
      </c>
    </row>
    <row r="288" s="2" customFormat="1" ht="6.96" customHeight="1">
      <c r="A288" s="35"/>
      <c r="B288" s="56"/>
      <c r="C288" s="57"/>
      <c r="D288" s="57"/>
      <c r="E288" s="57"/>
      <c r="F288" s="57"/>
      <c r="G288" s="57"/>
      <c r="H288" s="57"/>
      <c r="I288" s="57"/>
      <c r="J288" s="57"/>
      <c r="K288" s="57"/>
      <c r="L288" s="41"/>
      <c r="M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</row>
  </sheetData>
  <sheetProtection sheet="1" autoFilter="0" formatColumns="0" formatRows="0" objects="1" scenarios="1" spinCount="100000" saltValue="BhPFAbuvx1UQ5UyxrKXn8X5Ud+eYwq176v9JNeLVLyY28MYb71mI5zBWZG4TP7kd8aScRdB9wC/94hKtJyyRig==" hashValue="G+b5UgxnYq1RAejFhTZp1jD6nrqLfN3eIlYIprR/+tTVHCOnSgQv2kKuAjwP/QkBYlfsEXsJDzIF3+XBWgYzhw==" algorithmName="SHA-512" password="CC35"/>
  <autoFilter ref="C74:K287"/>
  <mergeCells count="6">
    <mergeCell ref="E7:H7"/>
    <mergeCell ref="E16:H16"/>
    <mergeCell ref="E25:H25"/>
    <mergeCell ref="E46:H46"/>
    <mergeCell ref="E67:H6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2" customWidth="1"/>
    <col min="2" max="2" width="1.667969" style="222" customWidth="1"/>
    <col min="3" max="4" width="5" style="222" customWidth="1"/>
    <col min="5" max="5" width="11.66016" style="222" customWidth="1"/>
    <col min="6" max="6" width="9.160156" style="222" customWidth="1"/>
    <col min="7" max="7" width="5" style="222" customWidth="1"/>
    <col min="8" max="8" width="77.83203" style="222" customWidth="1"/>
    <col min="9" max="10" width="20" style="222" customWidth="1"/>
    <col min="11" max="11" width="1.667969" style="222" customWidth="1"/>
  </cols>
  <sheetData>
    <row r="1" s="1" customFormat="1" ht="37.5" customHeight="1"/>
    <row r="2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="12" customFormat="1" ht="45" customHeight="1">
      <c r="B3" s="226"/>
      <c r="C3" s="227" t="s">
        <v>934</v>
      </c>
      <c r="D3" s="227"/>
      <c r="E3" s="227"/>
      <c r="F3" s="227"/>
      <c r="G3" s="227"/>
      <c r="H3" s="227"/>
      <c r="I3" s="227"/>
      <c r="J3" s="227"/>
      <c r="K3" s="228"/>
    </row>
    <row r="4" s="1" customFormat="1" ht="25.5" customHeight="1">
      <c r="B4" s="229"/>
      <c r="C4" s="230" t="s">
        <v>935</v>
      </c>
      <c r="D4" s="230"/>
      <c r="E4" s="230"/>
      <c r="F4" s="230"/>
      <c r="G4" s="230"/>
      <c r="H4" s="230"/>
      <c r="I4" s="230"/>
      <c r="J4" s="230"/>
      <c r="K4" s="231"/>
    </row>
    <row r="5" s="1" customFormat="1" ht="5.25" customHeight="1">
      <c r="B5" s="229"/>
      <c r="C5" s="232"/>
      <c r="D5" s="232"/>
      <c r="E5" s="232"/>
      <c r="F5" s="232"/>
      <c r="G5" s="232"/>
      <c r="H5" s="232"/>
      <c r="I5" s="232"/>
      <c r="J5" s="232"/>
      <c r="K5" s="231"/>
    </row>
    <row r="6" s="1" customFormat="1" ht="15" customHeight="1">
      <c r="B6" s="229"/>
      <c r="C6" s="233" t="s">
        <v>936</v>
      </c>
      <c r="D6" s="233"/>
      <c r="E6" s="233"/>
      <c r="F6" s="233"/>
      <c r="G6" s="233"/>
      <c r="H6" s="233"/>
      <c r="I6" s="233"/>
      <c r="J6" s="233"/>
      <c r="K6" s="231"/>
    </row>
    <row r="7" s="1" customFormat="1" ht="15" customHeight="1">
      <c r="B7" s="234"/>
      <c r="C7" s="233" t="s">
        <v>937</v>
      </c>
      <c r="D7" s="233"/>
      <c r="E7" s="233"/>
      <c r="F7" s="233"/>
      <c r="G7" s="233"/>
      <c r="H7" s="233"/>
      <c r="I7" s="233"/>
      <c r="J7" s="233"/>
      <c r="K7" s="231"/>
    </row>
    <row r="8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="1" customFormat="1" ht="15" customHeight="1">
      <c r="B9" s="234"/>
      <c r="C9" s="233" t="s">
        <v>938</v>
      </c>
      <c r="D9" s="233"/>
      <c r="E9" s="233"/>
      <c r="F9" s="233"/>
      <c r="G9" s="233"/>
      <c r="H9" s="233"/>
      <c r="I9" s="233"/>
      <c r="J9" s="233"/>
      <c r="K9" s="231"/>
    </row>
    <row r="10" s="1" customFormat="1" ht="15" customHeight="1">
      <c r="B10" s="234"/>
      <c r="C10" s="233"/>
      <c r="D10" s="233" t="s">
        <v>939</v>
      </c>
      <c r="E10" s="233"/>
      <c r="F10" s="233"/>
      <c r="G10" s="233"/>
      <c r="H10" s="233"/>
      <c r="I10" s="233"/>
      <c r="J10" s="233"/>
      <c r="K10" s="231"/>
    </row>
    <row r="11" s="1" customFormat="1" ht="15" customHeight="1">
      <c r="B11" s="234"/>
      <c r="C11" s="235"/>
      <c r="D11" s="233" t="s">
        <v>940</v>
      </c>
      <c r="E11" s="233"/>
      <c r="F11" s="233"/>
      <c r="G11" s="233"/>
      <c r="H11" s="233"/>
      <c r="I11" s="233"/>
      <c r="J11" s="233"/>
      <c r="K11" s="231"/>
    </row>
    <row r="12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="1" customFormat="1" ht="15" customHeight="1">
      <c r="B13" s="234"/>
      <c r="C13" s="235"/>
      <c r="D13" s="236" t="s">
        <v>941</v>
      </c>
      <c r="E13" s="233"/>
      <c r="F13" s="233"/>
      <c r="G13" s="233"/>
      <c r="H13" s="233"/>
      <c r="I13" s="233"/>
      <c r="J13" s="233"/>
      <c r="K13" s="231"/>
    </row>
    <row r="14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="1" customFormat="1" ht="15" customHeight="1">
      <c r="B15" s="234"/>
      <c r="C15" s="235"/>
      <c r="D15" s="233" t="s">
        <v>942</v>
      </c>
      <c r="E15" s="233"/>
      <c r="F15" s="233"/>
      <c r="G15" s="233"/>
      <c r="H15" s="233"/>
      <c r="I15" s="233"/>
      <c r="J15" s="233"/>
      <c r="K15" s="231"/>
    </row>
    <row r="16" s="1" customFormat="1" ht="15" customHeight="1">
      <c r="B16" s="234"/>
      <c r="C16" s="235"/>
      <c r="D16" s="233" t="s">
        <v>943</v>
      </c>
      <c r="E16" s="233"/>
      <c r="F16" s="233"/>
      <c r="G16" s="233"/>
      <c r="H16" s="233"/>
      <c r="I16" s="233"/>
      <c r="J16" s="233"/>
      <c r="K16" s="231"/>
    </row>
    <row r="17" s="1" customFormat="1" ht="15" customHeight="1">
      <c r="B17" s="234"/>
      <c r="C17" s="235"/>
      <c r="D17" s="233" t="s">
        <v>944</v>
      </c>
      <c r="E17" s="233"/>
      <c r="F17" s="233"/>
      <c r="G17" s="233"/>
      <c r="H17" s="233"/>
      <c r="I17" s="233"/>
      <c r="J17" s="233"/>
      <c r="K17" s="231"/>
    </row>
    <row r="18" s="1" customFormat="1" ht="15" customHeight="1">
      <c r="B18" s="234"/>
      <c r="C18" s="235"/>
      <c r="D18" s="235"/>
      <c r="E18" s="237" t="s">
        <v>73</v>
      </c>
      <c r="F18" s="233" t="s">
        <v>945</v>
      </c>
      <c r="G18" s="233"/>
      <c r="H18" s="233"/>
      <c r="I18" s="233"/>
      <c r="J18" s="233"/>
      <c r="K18" s="231"/>
    </row>
    <row r="19" s="1" customFormat="1" ht="15" customHeight="1">
      <c r="B19" s="234"/>
      <c r="C19" s="235"/>
      <c r="D19" s="235"/>
      <c r="E19" s="237" t="s">
        <v>946</v>
      </c>
      <c r="F19" s="233" t="s">
        <v>947</v>
      </c>
      <c r="G19" s="233"/>
      <c r="H19" s="233"/>
      <c r="I19" s="233"/>
      <c r="J19" s="233"/>
      <c r="K19" s="231"/>
    </row>
    <row r="20" s="1" customFormat="1" ht="15" customHeight="1">
      <c r="B20" s="234"/>
      <c r="C20" s="235"/>
      <c r="D20" s="235"/>
      <c r="E20" s="237" t="s">
        <v>948</v>
      </c>
      <c r="F20" s="233" t="s">
        <v>949</v>
      </c>
      <c r="G20" s="233"/>
      <c r="H20" s="233"/>
      <c r="I20" s="233"/>
      <c r="J20" s="233"/>
      <c r="K20" s="231"/>
    </row>
    <row r="21" s="1" customFormat="1" ht="15" customHeight="1">
      <c r="B21" s="234"/>
      <c r="C21" s="235"/>
      <c r="D21" s="235"/>
      <c r="E21" s="237" t="s">
        <v>950</v>
      </c>
      <c r="F21" s="233" t="s">
        <v>951</v>
      </c>
      <c r="G21" s="233"/>
      <c r="H21" s="233"/>
      <c r="I21" s="233"/>
      <c r="J21" s="233"/>
      <c r="K21" s="231"/>
    </row>
    <row r="22" s="1" customFormat="1" ht="15" customHeight="1">
      <c r="B22" s="234"/>
      <c r="C22" s="235"/>
      <c r="D22" s="235"/>
      <c r="E22" s="237" t="s">
        <v>952</v>
      </c>
      <c r="F22" s="233" t="s">
        <v>953</v>
      </c>
      <c r="G22" s="233"/>
      <c r="H22" s="233"/>
      <c r="I22" s="233"/>
      <c r="J22" s="233"/>
      <c r="K22" s="231"/>
    </row>
    <row r="23" s="1" customFormat="1" ht="15" customHeight="1">
      <c r="B23" s="234"/>
      <c r="C23" s="235"/>
      <c r="D23" s="235"/>
      <c r="E23" s="237" t="s">
        <v>954</v>
      </c>
      <c r="F23" s="233" t="s">
        <v>955</v>
      </c>
      <c r="G23" s="233"/>
      <c r="H23" s="233"/>
      <c r="I23" s="233"/>
      <c r="J23" s="233"/>
      <c r="K23" s="231"/>
    </row>
    <row r="24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="1" customFormat="1" ht="15" customHeight="1">
      <c r="B25" s="234"/>
      <c r="C25" s="233" t="s">
        <v>956</v>
      </c>
      <c r="D25" s="233"/>
      <c r="E25" s="233"/>
      <c r="F25" s="233"/>
      <c r="G25" s="233"/>
      <c r="H25" s="233"/>
      <c r="I25" s="233"/>
      <c r="J25" s="233"/>
      <c r="K25" s="231"/>
    </row>
    <row r="26" s="1" customFormat="1" ht="15" customHeight="1">
      <c r="B26" s="234"/>
      <c r="C26" s="233" t="s">
        <v>957</v>
      </c>
      <c r="D26" s="233"/>
      <c r="E26" s="233"/>
      <c r="F26" s="233"/>
      <c r="G26" s="233"/>
      <c r="H26" s="233"/>
      <c r="I26" s="233"/>
      <c r="J26" s="233"/>
      <c r="K26" s="231"/>
    </row>
    <row r="27" s="1" customFormat="1" ht="15" customHeight="1">
      <c r="B27" s="234"/>
      <c r="C27" s="233"/>
      <c r="D27" s="233" t="s">
        <v>958</v>
      </c>
      <c r="E27" s="233"/>
      <c r="F27" s="233"/>
      <c r="G27" s="233"/>
      <c r="H27" s="233"/>
      <c r="I27" s="233"/>
      <c r="J27" s="233"/>
      <c r="K27" s="231"/>
    </row>
    <row r="28" s="1" customFormat="1" ht="15" customHeight="1">
      <c r="B28" s="234"/>
      <c r="C28" s="235"/>
      <c r="D28" s="233" t="s">
        <v>959</v>
      </c>
      <c r="E28" s="233"/>
      <c r="F28" s="233"/>
      <c r="G28" s="233"/>
      <c r="H28" s="233"/>
      <c r="I28" s="233"/>
      <c r="J28" s="233"/>
      <c r="K28" s="231"/>
    </row>
    <row r="29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="1" customFormat="1" ht="15" customHeight="1">
      <c r="B30" s="234"/>
      <c r="C30" s="235"/>
      <c r="D30" s="233" t="s">
        <v>960</v>
      </c>
      <c r="E30" s="233"/>
      <c r="F30" s="233"/>
      <c r="G30" s="233"/>
      <c r="H30" s="233"/>
      <c r="I30" s="233"/>
      <c r="J30" s="233"/>
      <c r="K30" s="231"/>
    </row>
    <row r="31" s="1" customFormat="1" ht="15" customHeight="1">
      <c r="B31" s="234"/>
      <c r="C31" s="235"/>
      <c r="D31" s="233" t="s">
        <v>961</v>
      </c>
      <c r="E31" s="233"/>
      <c r="F31" s="233"/>
      <c r="G31" s="233"/>
      <c r="H31" s="233"/>
      <c r="I31" s="233"/>
      <c r="J31" s="233"/>
      <c r="K31" s="231"/>
    </row>
    <row r="32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="1" customFormat="1" ht="15" customHeight="1">
      <c r="B33" s="234"/>
      <c r="C33" s="235"/>
      <c r="D33" s="233" t="s">
        <v>962</v>
      </c>
      <c r="E33" s="233"/>
      <c r="F33" s="233"/>
      <c r="G33" s="233"/>
      <c r="H33" s="233"/>
      <c r="I33" s="233"/>
      <c r="J33" s="233"/>
      <c r="K33" s="231"/>
    </row>
    <row r="34" s="1" customFormat="1" ht="15" customHeight="1">
      <c r="B34" s="234"/>
      <c r="C34" s="235"/>
      <c r="D34" s="233" t="s">
        <v>963</v>
      </c>
      <c r="E34" s="233"/>
      <c r="F34" s="233"/>
      <c r="G34" s="233"/>
      <c r="H34" s="233"/>
      <c r="I34" s="233"/>
      <c r="J34" s="233"/>
      <c r="K34" s="231"/>
    </row>
    <row r="35" s="1" customFormat="1" ht="15" customHeight="1">
      <c r="B35" s="234"/>
      <c r="C35" s="235"/>
      <c r="D35" s="233" t="s">
        <v>964</v>
      </c>
      <c r="E35" s="233"/>
      <c r="F35" s="233"/>
      <c r="G35" s="233"/>
      <c r="H35" s="233"/>
      <c r="I35" s="233"/>
      <c r="J35" s="233"/>
      <c r="K35" s="231"/>
    </row>
    <row r="36" s="1" customFormat="1" ht="15" customHeight="1">
      <c r="B36" s="234"/>
      <c r="C36" s="235"/>
      <c r="D36" s="233"/>
      <c r="E36" s="236" t="s">
        <v>85</v>
      </c>
      <c r="F36" s="233"/>
      <c r="G36" s="233" t="s">
        <v>965</v>
      </c>
      <c r="H36" s="233"/>
      <c r="I36" s="233"/>
      <c r="J36" s="233"/>
      <c r="K36" s="231"/>
    </row>
    <row r="37" s="1" customFormat="1" ht="30.75" customHeight="1">
      <c r="B37" s="234"/>
      <c r="C37" s="235"/>
      <c r="D37" s="233"/>
      <c r="E37" s="236" t="s">
        <v>966</v>
      </c>
      <c r="F37" s="233"/>
      <c r="G37" s="233" t="s">
        <v>967</v>
      </c>
      <c r="H37" s="233"/>
      <c r="I37" s="233"/>
      <c r="J37" s="233"/>
      <c r="K37" s="231"/>
    </row>
    <row r="38" s="1" customFormat="1" ht="15" customHeight="1">
      <c r="B38" s="234"/>
      <c r="C38" s="235"/>
      <c r="D38" s="233"/>
      <c r="E38" s="236" t="s">
        <v>50</v>
      </c>
      <c r="F38" s="233"/>
      <c r="G38" s="233" t="s">
        <v>968</v>
      </c>
      <c r="H38" s="233"/>
      <c r="I38" s="233"/>
      <c r="J38" s="233"/>
      <c r="K38" s="231"/>
    </row>
    <row r="39" s="1" customFormat="1" ht="15" customHeight="1">
      <c r="B39" s="234"/>
      <c r="C39" s="235"/>
      <c r="D39" s="233"/>
      <c r="E39" s="236" t="s">
        <v>51</v>
      </c>
      <c r="F39" s="233"/>
      <c r="G39" s="233" t="s">
        <v>969</v>
      </c>
      <c r="H39" s="233"/>
      <c r="I39" s="233"/>
      <c r="J39" s="233"/>
      <c r="K39" s="231"/>
    </row>
    <row r="40" s="1" customFormat="1" ht="15" customHeight="1">
      <c r="B40" s="234"/>
      <c r="C40" s="235"/>
      <c r="D40" s="233"/>
      <c r="E40" s="236" t="s">
        <v>86</v>
      </c>
      <c r="F40" s="233"/>
      <c r="G40" s="233" t="s">
        <v>970</v>
      </c>
      <c r="H40" s="233"/>
      <c r="I40" s="233"/>
      <c r="J40" s="233"/>
      <c r="K40" s="231"/>
    </row>
    <row r="41" s="1" customFormat="1" ht="15" customHeight="1">
      <c r="B41" s="234"/>
      <c r="C41" s="235"/>
      <c r="D41" s="233"/>
      <c r="E41" s="236" t="s">
        <v>87</v>
      </c>
      <c r="F41" s="233"/>
      <c r="G41" s="233" t="s">
        <v>971</v>
      </c>
      <c r="H41" s="233"/>
      <c r="I41" s="233"/>
      <c r="J41" s="233"/>
      <c r="K41" s="231"/>
    </row>
    <row r="42" s="1" customFormat="1" ht="15" customHeight="1">
      <c r="B42" s="234"/>
      <c r="C42" s="235"/>
      <c r="D42" s="233"/>
      <c r="E42" s="236" t="s">
        <v>972</v>
      </c>
      <c r="F42" s="233"/>
      <c r="G42" s="233" t="s">
        <v>973</v>
      </c>
      <c r="H42" s="233"/>
      <c r="I42" s="233"/>
      <c r="J42" s="233"/>
      <c r="K42" s="231"/>
    </row>
    <row r="43" s="1" customFormat="1" ht="15" customHeight="1">
      <c r="B43" s="234"/>
      <c r="C43" s="235"/>
      <c r="D43" s="233"/>
      <c r="E43" s="236"/>
      <c r="F43" s="233"/>
      <c r="G43" s="233" t="s">
        <v>974</v>
      </c>
      <c r="H43" s="233"/>
      <c r="I43" s="233"/>
      <c r="J43" s="233"/>
      <c r="K43" s="231"/>
    </row>
    <row r="44" s="1" customFormat="1" ht="15" customHeight="1">
      <c r="B44" s="234"/>
      <c r="C44" s="235"/>
      <c r="D44" s="233"/>
      <c r="E44" s="236" t="s">
        <v>975</v>
      </c>
      <c r="F44" s="233"/>
      <c r="G44" s="233" t="s">
        <v>976</v>
      </c>
      <c r="H44" s="233"/>
      <c r="I44" s="233"/>
      <c r="J44" s="233"/>
      <c r="K44" s="231"/>
    </row>
    <row r="45" s="1" customFormat="1" ht="15" customHeight="1">
      <c r="B45" s="234"/>
      <c r="C45" s="235"/>
      <c r="D45" s="233"/>
      <c r="E45" s="236" t="s">
        <v>89</v>
      </c>
      <c r="F45" s="233"/>
      <c r="G45" s="233" t="s">
        <v>977</v>
      </c>
      <c r="H45" s="233"/>
      <c r="I45" s="233"/>
      <c r="J45" s="233"/>
      <c r="K45" s="231"/>
    </row>
    <row r="46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="1" customFormat="1" ht="15" customHeight="1">
      <c r="B47" s="234"/>
      <c r="C47" s="235"/>
      <c r="D47" s="233" t="s">
        <v>978</v>
      </c>
      <c r="E47" s="233"/>
      <c r="F47" s="233"/>
      <c r="G47" s="233"/>
      <c r="H47" s="233"/>
      <c r="I47" s="233"/>
      <c r="J47" s="233"/>
      <c r="K47" s="231"/>
    </row>
    <row r="48" s="1" customFormat="1" ht="15" customHeight="1">
      <c r="B48" s="234"/>
      <c r="C48" s="235"/>
      <c r="D48" s="235"/>
      <c r="E48" s="233" t="s">
        <v>979</v>
      </c>
      <c r="F48" s="233"/>
      <c r="G48" s="233"/>
      <c r="H48" s="233"/>
      <c r="I48" s="233"/>
      <c r="J48" s="233"/>
      <c r="K48" s="231"/>
    </row>
    <row r="49" s="1" customFormat="1" ht="15" customHeight="1">
      <c r="B49" s="234"/>
      <c r="C49" s="235"/>
      <c r="D49" s="235"/>
      <c r="E49" s="233" t="s">
        <v>980</v>
      </c>
      <c r="F49" s="233"/>
      <c r="G49" s="233"/>
      <c r="H49" s="233"/>
      <c r="I49" s="233"/>
      <c r="J49" s="233"/>
      <c r="K49" s="231"/>
    </row>
    <row r="50" s="1" customFormat="1" ht="15" customHeight="1">
      <c r="B50" s="234"/>
      <c r="C50" s="235"/>
      <c r="D50" s="235"/>
      <c r="E50" s="233" t="s">
        <v>981</v>
      </c>
      <c r="F50" s="233"/>
      <c r="G50" s="233"/>
      <c r="H50" s="233"/>
      <c r="I50" s="233"/>
      <c r="J50" s="233"/>
      <c r="K50" s="231"/>
    </row>
    <row r="51" s="1" customFormat="1" ht="15" customHeight="1">
      <c r="B51" s="234"/>
      <c r="C51" s="235"/>
      <c r="D51" s="233" t="s">
        <v>982</v>
      </c>
      <c r="E51" s="233"/>
      <c r="F51" s="233"/>
      <c r="G51" s="233"/>
      <c r="H51" s="233"/>
      <c r="I51" s="233"/>
      <c r="J51" s="233"/>
      <c r="K51" s="231"/>
    </row>
    <row r="52" s="1" customFormat="1" ht="25.5" customHeight="1">
      <c r="B52" s="229"/>
      <c r="C52" s="230" t="s">
        <v>983</v>
      </c>
      <c r="D52" s="230"/>
      <c r="E52" s="230"/>
      <c r="F52" s="230"/>
      <c r="G52" s="230"/>
      <c r="H52" s="230"/>
      <c r="I52" s="230"/>
      <c r="J52" s="230"/>
      <c r="K52" s="231"/>
    </row>
    <row r="53" s="1" customFormat="1" ht="5.25" customHeight="1">
      <c r="B53" s="229"/>
      <c r="C53" s="232"/>
      <c r="D53" s="232"/>
      <c r="E53" s="232"/>
      <c r="F53" s="232"/>
      <c r="G53" s="232"/>
      <c r="H53" s="232"/>
      <c r="I53" s="232"/>
      <c r="J53" s="232"/>
      <c r="K53" s="231"/>
    </row>
    <row r="54" s="1" customFormat="1" ht="15" customHeight="1">
      <c r="B54" s="229"/>
      <c r="C54" s="233" t="s">
        <v>984</v>
      </c>
      <c r="D54" s="233"/>
      <c r="E54" s="233"/>
      <c r="F54" s="233"/>
      <c r="G54" s="233"/>
      <c r="H54" s="233"/>
      <c r="I54" s="233"/>
      <c r="J54" s="233"/>
      <c r="K54" s="231"/>
    </row>
    <row r="55" s="1" customFormat="1" ht="15" customHeight="1">
      <c r="B55" s="229"/>
      <c r="C55" s="233" t="s">
        <v>985</v>
      </c>
      <c r="D55" s="233"/>
      <c r="E55" s="233"/>
      <c r="F55" s="233"/>
      <c r="G55" s="233"/>
      <c r="H55" s="233"/>
      <c r="I55" s="233"/>
      <c r="J55" s="233"/>
      <c r="K55" s="231"/>
    </row>
    <row r="56" s="1" customFormat="1" ht="12.75" customHeight="1">
      <c r="B56" s="229"/>
      <c r="C56" s="233"/>
      <c r="D56" s="233"/>
      <c r="E56" s="233"/>
      <c r="F56" s="233"/>
      <c r="G56" s="233"/>
      <c r="H56" s="233"/>
      <c r="I56" s="233"/>
      <c r="J56" s="233"/>
      <c r="K56" s="231"/>
    </row>
    <row r="57" s="1" customFormat="1" ht="15" customHeight="1">
      <c r="B57" s="229"/>
      <c r="C57" s="233" t="s">
        <v>986</v>
      </c>
      <c r="D57" s="233"/>
      <c r="E57" s="233"/>
      <c r="F57" s="233"/>
      <c r="G57" s="233"/>
      <c r="H57" s="233"/>
      <c r="I57" s="233"/>
      <c r="J57" s="233"/>
      <c r="K57" s="231"/>
    </row>
    <row r="58" s="1" customFormat="1" ht="15" customHeight="1">
      <c r="B58" s="229"/>
      <c r="C58" s="235"/>
      <c r="D58" s="233" t="s">
        <v>987</v>
      </c>
      <c r="E58" s="233"/>
      <c r="F58" s="233"/>
      <c r="G58" s="233"/>
      <c r="H58" s="233"/>
      <c r="I58" s="233"/>
      <c r="J58" s="233"/>
      <c r="K58" s="231"/>
    </row>
    <row r="59" s="1" customFormat="1" ht="15" customHeight="1">
      <c r="B59" s="229"/>
      <c r="C59" s="235"/>
      <c r="D59" s="233" t="s">
        <v>988</v>
      </c>
      <c r="E59" s="233"/>
      <c r="F59" s="233"/>
      <c r="G59" s="233"/>
      <c r="H59" s="233"/>
      <c r="I59" s="233"/>
      <c r="J59" s="233"/>
      <c r="K59" s="231"/>
    </row>
    <row r="60" s="1" customFormat="1" ht="15" customHeight="1">
      <c r="B60" s="229"/>
      <c r="C60" s="235"/>
      <c r="D60" s="233" t="s">
        <v>989</v>
      </c>
      <c r="E60" s="233"/>
      <c r="F60" s="233"/>
      <c r="G60" s="233"/>
      <c r="H60" s="233"/>
      <c r="I60" s="233"/>
      <c r="J60" s="233"/>
      <c r="K60" s="231"/>
    </row>
    <row r="61" s="1" customFormat="1" ht="15" customHeight="1">
      <c r="B61" s="229"/>
      <c r="C61" s="235"/>
      <c r="D61" s="233" t="s">
        <v>990</v>
      </c>
      <c r="E61" s="233"/>
      <c r="F61" s="233"/>
      <c r="G61" s="233"/>
      <c r="H61" s="233"/>
      <c r="I61" s="233"/>
      <c r="J61" s="233"/>
      <c r="K61" s="231"/>
    </row>
    <row r="62" s="1" customFormat="1" ht="15" customHeight="1">
      <c r="B62" s="229"/>
      <c r="C62" s="235"/>
      <c r="D62" s="238" t="s">
        <v>991</v>
      </c>
      <c r="E62" s="238"/>
      <c r="F62" s="238"/>
      <c r="G62" s="238"/>
      <c r="H62" s="238"/>
      <c r="I62" s="238"/>
      <c r="J62" s="238"/>
      <c r="K62" s="231"/>
    </row>
    <row r="63" s="1" customFormat="1" ht="15" customHeight="1">
      <c r="B63" s="229"/>
      <c r="C63" s="235"/>
      <c r="D63" s="233" t="s">
        <v>992</v>
      </c>
      <c r="E63" s="233"/>
      <c r="F63" s="233"/>
      <c r="G63" s="233"/>
      <c r="H63" s="233"/>
      <c r="I63" s="233"/>
      <c r="J63" s="233"/>
      <c r="K63" s="231"/>
    </row>
    <row r="64" s="1" customFormat="1" ht="12.75" customHeight="1">
      <c r="B64" s="229"/>
      <c r="C64" s="235"/>
      <c r="D64" s="235"/>
      <c r="E64" s="239"/>
      <c r="F64" s="235"/>
      <c r="G64" s="235"/>
      <c r="H64" s="235"/>
      <c r="I64" s="235"/>
      <c r="J64" s="235"/>
      <c r="K64" s="231"/>
    </row>
    <row r="65" s="1" customFormat="1" ht="15" customHeight="1">
      <c r="B65" s="229"/>
      <c r="C65" s="235"/>
      <c r="D65" s="233" t="s">
        <v>993</v>
      </c>
      <c r="E65" s="233"/>
      <c r="F65" s="233"/>
      <c r="G65" s="233"/>
      <c r="H65" s="233"/>
      <c r="I65" s="233"/>
      <c r="J65" s="233"/>
      <c r="K65" s="231"/>
    </row>
    <row r="66" s="1" customFormat="1" ht="15" customHeight="1">
      <c r="B66" s="229"/>
      <c r="C66" s="235"/>
      <c r="D66" s="238" t="s">
        <v>994</v>
      </c>
      <c r="E66" s="238"/>
      <c r="F66" s="238"/>
      <c r="G66" s="238"/>
      <c r="H66" s="238"/>
      <c r="I66" s="238"/>
      <c r="J66" s="238"/>
      <c r="K66" s="231"/>
    </row>
    <row r="67" s="1" customFormat="1" ht="15" customHeight="1">
      <c r="B67" s="229"/>
      <c r="C67" s="235"/>
      <c r="D67" s="233" t="s">
        <v>995</v>
      </c>
      <c r="E67" s="233"/>
      <c r="F67" s="233"/>
      <c r="G67" s="233"/>
      <c r="H67" s="233"/>
      <c r="I67" s="233"/>
      <c r="J67" s="233"/>
      <c r="K67" s="231"/>
    </row>
    <row r="68" s="1" customFormat="1" ht="15" customHeight="1">
      <c r="B68" s="229"/>
      <c r="C68" s="235"/>
      <c r="D68" s="233" t="s">
        <v>996</v>
      </c>
      <c r="E68" s="233"/>
      <c r="F68" s="233"/>
      <c r="G68" s="233"/>
      <c r="H68" s="233"/>
      <c r="I68" s="233"/>
      <c r="J68" s="233"/>
      <c r="K68" s="231"/>
    </row>
    <row r="69" s="1" customFormat="1" ht="15" customHeight="1">
      <c r="B69" s="229"/>
      <c r="C69" s="235"/>
      <c r="D69" s="233" t="s">
        <v>997</v>
      </c>
      <c r="E69" s="233"/>
      <c r="F69" s="233"/>
      <c r="G69" s="233"/>
      <c r="H69" s="233"/>
      <c r="I69" s="233"/>
      <c r="J69" s="233"/>
      <c r="K69" s="231"/>
    </row>
    <row r="70" s="1" customFormat="1" ht="15" customHeight="1">
      <c r="B70" s="229"/>
      <c r="C70" s="235"/>
      <c r="D70" s="233" t="s">
        <v>998</v>
      </c>
      <c r="E70" s="233"/>
      <c r="F70" s="233"/>
      <c r="G70" s="233"/>
      <c r="H70" s="233"/>
      <c r="I70" s="233"/>
      <c r="J70" s="233"/>
      <c r="K70" s="231"/>
    </row>
    <row r="71" s="1" customFormat="1" ht="12.75" customHeight="1">
      <c r="B71" s="240"/>
      <c r="C71" s="241"/>
      <c r="D71" s="241"/>
      <c r="E71" s="241"/>
      <c r="F71" s="241"/>
      <c r="G71" s="241"/>
      <c r="H71" s="241"/>
      <c r="I71" s="241"/>
      <c r="J71" s="241"/>
      <c r="K71" s="242"/>
    </row>
    <row r="72" s="1" customFormat="1" ht="18.75" customHeight="1">
      <c r="B72" s="243"/>
      <c r="C72" s="243"/>
      <c r="D72" s="243"/>
      <c r="E72" s="243"/>
      <c r="F72" s="243"/>
      <c r="G72" s="243"/>
      <c r="H72" s="243"/>
      <c r="I72" s="243"/>
      <c r="J72" s="243"/>
      <c r="K72" s="244"/>
    </row>
    <row r="73" s="1" customFormat="1" ht="18.7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</row>
    <row r="74" s="1" customFormat="1" ht="7.5" customHeight="1">
      <c r="B74" s="245"/>
      <c r="C74" s="246"/>
      <c r="D74" s="246"/>
      <c r="E74" s="246"/>
      <c r="F74" s="246"/>
      <c r="G74" s="246"/>
      <c r="H74" s="246"/>
      <c r="I74" s="246"/>
      <c r="J74" s="246"/>
      <c r="K74" s="247"/>
    </row>
    <row r="75" s="1" customFormat="1" ht="45" customHeight="1">
      <c r="B75" s="248"/>
      <c r="C75" s="249" t="s">
        <v>999</v>
      </c>
      <c r="D75" s="249"/>
      <c r="E75" s="249"/>
      <c r="F75" s="249"/>
      <c r="G75" s="249"/>
      <c r="H75" s="249"/>
      <c r="I75" s="249"/>
      <c r="J75" s="249"/>
      <c r="K75" s="250"/>
    </row>
    <row r="76" s="1" customFormat="1" ht="17.25" customHeight="1">
      <c r="B76" s="248"/>
      <c r="C76" s="251" t="s">
        <v>1000</v>
      </c>
      <c r="D76" s="251"/>
      <c r="E76" s="251"/>
      <c r="F76" s="251" t="s">
        <v>1001</v>
      </c>
      <c r="G76" s="252"/>
      <c r="H76" s="251" t="s">
        <v>51</v>
      </c>
      <c r="I76" s="251" t="s">
        <v>54</v>
      </c>
      <c r="J76" s="251" t="s">
        <v>1002</v>
      </c>
      <c r="K76" s="250"/>
    </row>
    <row r="77" s="1" customFormat="1" ht="17.25" customHeight="1">
      <c r="B77" s="248"/>
      <c r="C77" s="253" t="s">
        <v>1003</v>
      </c>
      <c r="D77" s="253"/>
      <c r="E77" s="253"/>
      <c r="F77" s="254" t="s">
        <v>1004</v>
      </c>
      <c r="G77" s="255"/>
      <c r="H77" s="253"/>
      <c r="I77" s="253"/>
      <c r="J77" s="253" t="s">
        <v>1005</v>
      </c>
      <c r="K77" s="250"/>
    </row>
    <row r="78" s="1" customFormat="1" ht="5.25" customHeight="1">
      <c r="B78" s="248"/>
      <c r="C78" s="256"/>
      <c r="D78" s="256"/>
      <c r="E78" s="256"/>
      <c r="F78" s="256"/>
      <c r="G78" s="257"/>
      <c r="H78" s="256"/>
      <c r="I78" s="256"/>
      <c r="J78" s="256"/>
      <c r="K78" s="250"/>
    </row>
    <row r="79" s="1" customFormat="1" ht="15" customHeight="1">
      <c r="B79" s="248"/>
      <c r="C79" s="236" t="s">
        <v>50</v>
      </c>
      <c r="D79" s="258"/>
      <c r="E79" s="258"/>
      <c r="F79" s="259" t="s">
        <v>1006</v>
      </c>
      <c r="G79" s="260"/>
      <c r="H79" s="236" t="s">
        <v>1007</v>
      </c>
      <c r="I79" s="236" t="s">
        <v>1008</v>
      </c>
      <c r="J79" s="236">
        <v>20</v>
      </c>
      <c r="K79" s="250"/>
    </row>
    <row r="80" s="1" customFormat="1" ht="15" customHeight="1">
      <c r="B80" s="248"/>
      <c r="C80" s="236" t="s">
        <v>1009</v>
      </c>
      <c r="D80" s="236"/>
      <c r="E80" s="236"/>
      <c r="F80" s="259" t="s">
        <v>1006</v>
      </c>
      <c r="G80" s="260"/>
      <c r="H80" s="236" t="s">
        <v>1010</v>
      </c>
      <c r="I80" s="236" t="s">
        <v>1008</v>
      </c>
      <c r="J80" s="236">
        <v>120</v>
      </c>
      <c r="K80" s="250"/>
    </row>
    <row r="81" s="1" customFormat="1" ht="15" customHeight="1">
      <c r="B81" s="261"/>
      <c r="C81" s="236" t="s">
        <v>1011</v>
      </c>
      <c r="D81" s="236"/>
      <c r="E81" s="236"/>
      <c r="F81" s="259" t="s">
        <v>1012</v>
      </c>
      <c r="G81" s="260"/>
      <c r="H81" s="236" t="s">
        <v>1013</v>
      </c>
      <c r="I81" s="236" t="s">
        <v>1008</v>
      </c>
      <c r="J81" s="236">
        <v>50</v>
      </c>
      <c r="K81" s="250"/>
    </row>
    <row r="82" s="1" customFormat="1" ht="15" customHeight="1">
      <c r="B82" s="261"/>
      <c r="C82" s="236" t="s">
        <v>1014</v>
      </c>
      <c r="D82" s="236"/>
      <c r="E82" s="236"/>
      <c r="F82" s="259" t="s">
        <v>1006</v>
      </c>
      <c r="G82" s="260"/>
      <c r="H82" s="236" t="s">
        <v>1015</v>
      </c>
      <c r="I82" s="236" t="s">
        <v>1016</v>
      </c>
      <c r="J82" s="236"/>
      <c r="K82" s="250"/>
    </row>
    <row r="83" s="1" customFormat="1" ht="15" customHeight="1">
      <c r="B83" s="261"/>
      <c r="C83" s="262" t="s">
        <v>1017</v>
      </c>
      <c r="D83" s="262"/>
      <c r="E83" s="262"/>
      <c r="F83" s="263" t="s">
        <v>1012</v>
      </c>
      <c r="G83" s="262"/>
      <c r="H83" s="262" t="s">
        <v>1018</v>
      </c>
      <c r="I83" s="262" t="s">
        <v>1008</v>
      </c>
      <c r="J83" s="262">
        <v>15</v>
      </c>
      <c r="K83" s="250"/>
    </row>
    <row r="84" s="1" customFormat="1" ht="15" customHeight="1">
      <c r="B84" s="261"/>
      <c r="C84" s="262" t="s">
        <v>1019</v>
      </c>
      <c r="D84" s="262"/>
      <c r="E84" s="262"/>
      <c r="F84" s="263" t="s">
        <v>1012</v>
      </c>
      <c r="G84" s="262"/>
      <c r="H84" s="262" t="s">
        <v>1020</v>
      </c>
      <c r="I84" s="262" t="s">
        <v>1008</v>
      </c>
      <c r="J84" s="262">
        <v>15</v>
      </c>
      <c r="K84" s="250"/>
    </row>
    <row r="85" s="1" customFormat="1" ht="15" customHeight="1">
      <c r="B85" s="261"/>
      <c r="C85" s="262" t="s">
        <v>1021</v>
      </c>
      <c r="D85" s="262"/>
      <c r="E85" s="262"/>
      <c r="F85" s="263" t="s">
        <v>1012</v>
      </c>
      <c r="G85" s="262"/>
      <c r="H85" s="262" t="s">
        <v>1022</v>
      </c>
      <c r="I85" s="262" t="s">
        <v>1008</v>
      </c>
      <c r="J85" s="262">
        <v>20</v>
      </c>
      <c r="K85" s="250"/>
    </row>
    <row r="86" s="1" customFormat="1" ht="15" customHeight="1">
      <c r="B86" s="261"/>
      <c r="C86" s="262" t="s">
        <v>1023</v>
      </c>
      <c r="D86" s="262"/>
      <c r="E86" s="262"/>
      <c r="F86" s="263" t="s">
        <v>1012</v>
      </c>
      <c r="G86" s="262"/>
      <c r="H86" s="262" t="s">
        <v>1024</v>
      </c>
      <c r="I86" s="262" t="s">
        <v>1008</v>
      </c>
      <c r="J86" s="262">
        <v>20</v>
      </c>
      <c r="K86" s="250"/>
    </row>
    <row r="87" s="1" customFormat="1" ht="15" customHeight="1">
      <c r="B87" s="261"/>
      <c r="C87" s="236" t="s">
        <v>1025</v>
      </c>
      <c r="D87" s="236"/>
      <c r="E87" s="236"/>
      <c r="F87" s="259" t="s">
        <v>1012</v>
      </c>
      <c r="G87" s="260"/>
      <c r="H87" s="236" t="s">
        <v>1026</v>
      </c>
      <c r="I87" s="236" t="s">
        <v>1008</v>
      </c>
      <c r="J87" s="236">
        <v>50</v>
      </c>
      <c r="K87" s="250"/>
    </row>
    <row r="88" s="1" customFormat="1" ht="15" customHeight="1">
      <c r="B88" s="261"/>
      <c r="C88" s="236" t="s">
        <v>1027</v>
      </c>
      <c r="D88" s="236"/>
      <c r="E88" s="236"/>
      <c r="F88" s="259" t="s">
        <v>1012</v>
      </c>
      <c r="G88" s="260"/>
      <c r="H88" s="236" t="s">
        <v>1028</v>
      </c>
      <c r="I88" s="236" t="s">
        <v>1008</v>
      </c>
      <c r="J88" s="236">
        <v>20</v>
      </c>
      <c r="K88" s="250"/>
    </row>
    <row r="89" s="1" customFormat="1" ht="15" customHeight="1">
      <c r="B89" s="261"/>
      <c r="C89" s="236" t="s">
        <v>1029</v>
      </c>
      <c r="D89" s="236"/>
      <c r="E89" s="236"/>
      <c r="F89" s="259" t="s">
        <v>1012</v>
      </c>
      <c r="G89" s="260"/>
      <c r="H89" s="236" t="s">
        <v>1030</v>
      </c>
      <c r="I89" s="236" t="s">
        <v>1008</v>
      </c>
      <c r="J89" s="236">
        <v>20</v>
      </c>
      <c r="K89" s="250"/>
    </row>
    <row r="90" s="1" customFormat="1" ht="15" customHeight="1">
      <c r="B90" s="261"/>
      <c r="C90" s="236" t="s">
        <v>1031</v>
      </c>
      <c r="D90" s="236"/>
      <c r="E90" s="236"/>
      <c r="F90" s="259" t="s">
        <v>1012</v>
      </c>
      <c r="G90" s="260"/>
      <c r="H90" s="236" t="s">
        <v>1032</v>
      </c>
      <c r="I90" s="236" t="s">
        <v>1008</v>
      </c>
      <c r="J90" s="236">
        <v>50</v>
      </c>
      <c r="K90" s="250"/>
    </row>
    <row r="91" s="1" customFormat="1" ht="15" customHeight="1">
      <c r="B91" s="261"/>
      <c r="C91" s="236" t="s">
        <v>1033</v>
      </c>
      <c r="D91" s="236"/>
      <c r="E91" s="236"/>
      <c r="F91" s="259" t="s">
        <v>1012</v>
      </c>
      <c r="G91" s="260"/>
      <c r="H91" s="236" t="s">
        <v>1033</v>
      </c>
      <c r="I91" s="236" t="s">
        <v>1008</v>
      </c>
      <c r="J91" s="236">
        <v>50</v>
      </c>
      <c r="K91" s="250"/>
    </row>
    <row r="92" s="1" customFormat="1" ht="15" customHeight="1">
      <c r="B92" s="261"/>
      <c r="C92" s="236" t="s">
        <v>1034</v>
      </c>
      <c r="D92" s="236"/>
      <c r="E92" s="236"/>
      <c r="F92" s="259" t="s">
        <v>1012</v>
      </c>
      <c r="G92" s="260"/>
      <c r="H92" s="236" t="s">
        <v>1035</v>
      </c>
      <c r="I92" s="236" t="s">
        <v>1008</v>
      </c>
      <c r="J92" s="236">
        <v>255</v>
      </c>
      <c r="K92" s="250"/>
    </row>
    <row r="93" s="1" customFormat="1" ht="15" customHeight="1">
      <c r="B93" s="261"/>
      <c r="C93" s="236" t="s">
        <v>1036</v>
      </c>
      <c r="D93" s="236"/>
      <c r="E93" s="236"/>
      <c r="F93" s="259" t="s">
        <v>1006</v>
      </c>
      <c r="G93" s="260"/>
      <c r="H93" s="236" t="s">
        <v>1037</v>
      </c>
      <c r="I93" s="236" t="s">
        <v>1038</v>
      </c>
      <c r="J93" s="236"/>
      <c r="K93" s="250"/>
    </row>
    <row r="94" s="1" customFormat="1" ht="15" customHeight="1">
      <c r="B94" s="261"/>
      <c r="C94" s="236" t="s">
        <v>1039</v>
      </c>
      <c r="D94" s="236"/>
      <c r="E94" s="236"/>
      <c r="F94" s="259" t="s">
        <v>1006</v>
      </c>
      <c r="G94" s="260"/>
      <c r="H94" s="236" t="s">
        <v>1040</v>
      </c>
      <c r="I94" s="236" t="s">
        <v>1041</v>
      </c>
      <c r="J94" s="236"/>
      <c r="K94" s="250"/>
    </row>
    <row r="95" s="1" customFormat="1" ht="15" customHeight="1">
      <c r="B95" s="261"/>
      <c r="C95" s="236" t="s">
        <v>1042</v>
      </c>
      <c r="D95" s="236"/>
      <c r="E95" s="236"/>
      <c r="F95" s="259" t="s">
        <v>1006</v>
      </c>
      <c r="G95" s="260"/>
      <c r="H95" s="236" t="s">
        <v>1042</v>
      </c>
      <c r="I95" s="236" t="s">
        <v>1041</v>
      </c>
      <c r="J95" s="236"/>
      <c r="K95" s="250"/>
    </row>
    <row r="96" s="1" customFormat="1" ht="15" customHeight="1">
      <c r="B96" s="261"/>
      <c r="C96" s="236" t="s">
        <v>35</v>
      </c>
      <c r="D96" s="236"/>
      <c r="E96" s="236"/>
      <c r="F96" s="259" t="s">
        <v>1006</v>
      </c>
      <c r="G96" s="260"/>
      <c r="H96" s="236" t="s">
        <v>1043</v>
      </c>
      <c r="I96" s="236" t="s">
        <v>1041</v>
      </c>
      <c r="J96" s="236"/>
      <c r="K96" s="250"/>
    </row>
    <row r="97" s="1" customFormat="1" ht="15" customHeight="1">
      <c r="B97" s="261"/>
      <c r="C97" s="236" t="s">
        <v>45</v>
      </c>
      <c r="D97" s="236"/>
      <c r="E97" s="236"/>
      <c r="F97" s="259" t="s">
        <v>1006</v>
      </c>
      <c r="G97" s="260"/>
      <c r="H97" s="236" t="s">
        <v>1044</v>
      </c>
      <c r="I97" s="236" t="s">
        <v>1041</v>
      </c>
      <c r="J97" s="236"/>
      <c r="K97" s="250"/>
    </row>
    <row r="98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="1" customFormat="1" ht="18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</row>
    <row r="101" s="1" customFormat="1" ht="7.5" customHeight="1">
      <c r="B101" s="245"/>
      <c r="C101" s="246"/>
      <c r="D101" s="246"/>
      <c r="E101" s="246"/>
      <c r="F101" s="246"/>
      <c r="G101" s="246"/>
      <c r="H101" s="246"/>
      <c r="I101" s="246"/>
      <c r="J101" s="246"/>
      <c r="K101" s="247"/>
    </row>
    <row r="102" s="1" customFormat="1" ht="45" customHeight="1">
      <c r="B102" s="248"/>
      <c r="C102" s="249" t="s">
        <v>1045</v>
      </c>
      <c r="D102" s="249"/>
      <c r="E102" s="249"/>
      <c r="F102" s="249"/>
      <c r="G102" s="249"/>
      <c r="H102" s="249"/>
      <c r="I102" s="249"/>
      <c r="J102" s="249"/>
      <c r="K102" s="250"/>
    </row>
    <row r="103" s="1" customFormat="1" ht="17.25" customHeight="1">
      <c r="B103" s="248"/>
      <c r="C103" s="251" t="s">
        <v>1000</v>
      </c>
      <c r="D103" s="251"/>
      <c r="E103" s="251"/>
      <c r="F103" s="251" t="s">
        <v>1001</v>
      </c>
      <c r="G103" s="252"/>
      <c r="H103" s="251" t="s">
        <v>51</v>
      </c>
      <c r="I103" s="251" t="s">
        <v>54</v>
      </c>
      <c r="J103" s="251" t="s">
        <v>1002</v>
      </c>
      <c r="K103" s="250"/>
    </row>
    <row r="104" s="1" customFormat="1" ht="17.25" customHeight="1">
      <c r="B104" s="248"/>
      <c r="C104" s="253" t="s">
        <v>1003</v>
      </c>
      <c r="D104" s="253"/>
      <c r="E104" s="253"/>
      <c r="F104" s="254" t="s">
        <v>1004</v>
      </c>
      <c r="G104" s="255"/>
      <c r="H104" s="253"/>
      <c r="I104" s="253"/>
      <c r="J104" s="253" t="s">
        <v>1005</v>
      </c>
      <c r="K104" s="250"/>
    </row>
    <row r="105" s="1" customFormat="1" ht="5.25" customHeight="1">
      <c r="B105" s="248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="1" customFormat="1" ht="15" customHeight="1">
      <c r="B106" s="248"/>
      <c r="C106" s="236" t="s">
        <v>50</v>
      </c>
      <c r="D106" s="258"/>
      <c r="E106" s="258"/>
      <c r="F106" s="259" t="s">
        <v>1006</v>
      </c>
      <c r="G106" s="236"/>
      <c r="H106" s="236" t="s">
        <v>1046</v>
      </c>
      <c r="I106" s="236" t="s">
        <v>1008</v>
      </c>
      <c r="J106" s="236">
        <v>20</v>
      </c>
      <c r="K106" s="250"/>
    </row>
    <row r="107" s="1" customFormat="1" ht="15" customHeight="1">
      <c r="B107" s="248"/>
      <c r="C107" s="236" t="s">
        <v>1009</v>
      </c>
      <c r="D107" s="236"/>
      <c r="E107" s="236"/>
      <c r="F107" s="259" t="s">
        <v>1006</v>
      </c>
      <c r="G107" s="236"/>
      <c r="H107" s="236" t="s">
        <v>1046</v>
      </c>
      <c r="I107" s="236" t="s">
        <v>1008</v>
      </c>
      <c r="J107" s="236">
        <v>120</v>
      </c>
      <c r="K107" s="250"/>
    </row>
    <row r="108" s="1" customFormat="1" ht="15" customHeight="1">
      <c r="B108" s="261"/>
      <c r="C108" s="236" t="s">
        <v>1011</v>
      </c>
      <c r="D108" s="236"/>
      <c r="E108" s="236"/>
      <c r="F108" s="259" t="s">
        <v>1012</v>
      </c>
      <c r="G108" s="236"/>
      <c r="H108" s="236" t="s">
        <v>1046</v>
      </c>
      <c r="I108" s="236" t="s">
        <v>1008</v>
      </c>
      <c r="J108" s="236">
        <v>50</v>
      </c>
      <c r="K108" s="250"/>
    </row>
    <row r="109" s="1" customFormat="1" ht="15" customHeight="1">
      <c r="B109" s="261"/>
      <c r="C109" s="236" t="s">
        <v>1014</v>
      </c>
      <c r="D109" s="236"/>
      <c r="E109" s="236"/>
      <c r="F109" s="259" t="s">
        <v>1006</v>
      </c>
      <c r="G109" s="236"/>
      <c r="H109" s="236" t="s">
        <v>1046</v>
      </c>
      <c r="I109" s="236" t="s">
        <v>1016</v>
      </c>
      <c r="J109" s="236"/>
      <c r="K109" s="250"/>
    </row>
    <row r="110" s="1" customFormat="1" ht="15" customHeight="1">
      <c r="B110" s="261"/>
      <c r="C110" s="236" t="s">
        <v>1025</v>
      </c>
      <c r="D110" s="236"/>
      <c r="E110" s="236"/>
      <c r="F110" s="259" t="s">
        <v>1012</v>
      </c>
      <c r="G110" s="236"/>
      <c r="H110" s="236" t="s">
        <v>1046</v>
      </c>
      <c r="I110" s="236" t="s">
        <v>1008</v>
      </c>
      <c r="J110" s="236">
        <v>50</v>
      </c>
      <c r="K110" s="250"/>
    </row>
    <row r="111" s="1" customFormat="1" ht="15" customHeight="1">
      <c r="B111" s="261"/>
      <c r="C111" s="236" t="s">
        <v>1033</v>
      </c>
      <c r="D111" s="236"/>
      <c r="E111" s="236"/>
      <c r="F111" s="259" t="s">
        <v>1012</v>
      </c>
      <c r="G111" s="236"/>
      <c r="H111" s="236" t="s">
        <v>1046</v>
      </c>
      <c r="I111" s="236" t="s">
        <v>1008</v>
      </c>
      <c r="J111" s="236">
        <v>50</v>
      </c>
      <c r="K111" s="250"/>
    </row>
    <row r="112" s="1" customFormat="1" ht="15" customHeight="1">
      <c r="B112" s="261"/>
      <c r="C112" s="236" t="s">
        <v>1031</v>
      </c>
      <c r="D112" s="236"/>
      <c r="E112" s="236"/>
      <c r="F112" s="259" t="s">
        <v>1012</v>
      </c>
      <c r="G112" s="236"/>
      <c r="H112" s="236" t="s">
        <v>1046</v>
      </c>
      <c r="I112" s="236" t="s">
        <v>1008</v>
      </c>
      <c r="J112" s="236">
        <v>50</v>
      </c>
      <c r="K112" s="250"/>
    </row>
    <row r="113" s="1" customFormat="1" ht="15" customHeight="1">
      <c r="B113" s="261"/>
      <c r="C113" s="236" t="s">
        <v>50</v>
      </c>
      <c r="D113" s="236"/>
      <c r="E113" s="236"/>
      <c r="F113" s="259" t="s">
        <v>1006</v>
      </c>
      <c r="G113" s="236"/>
      <c r="H113" s="236" t="s">
        <v>1047</v>
      </c>
      <c r="I113" s="236" t="s">
        <v>1008</v>
      </c>
      <c r="J113" s="236">
        <v>20</v>
      </c>
      <c r="K113" s="250"/>
    </row>
    <row r="114" s="1" customFormat="1" ht="15" customHeight="1">
      <c r="B114" s="261"/>
      <c r="C114" s="236" t="s">
        <v>1048</v>
      </c>
      <c r="D114" s="236"/>
      <c r="E114" s="236"/>
      <c r="F114" s="259" t="s">
        <v>1006</v>
      </c>
      <c r="G114" s="236"/>
      <c r="H114" s="236" t="s">
        <v>1049</v>
      </c>
      <c r="I114" s="236" t="s">
        <v>1008</v>
      </c>
      <c r="J114" s="236">
        <v>120</v>
      </c>
      <c r="K114" s="250"/>
    </row>
    <row r="115" s="1" customFormat="1" ht="15" customHeight="1">
      <c r="B115" s="261"/>
      <c r="C115" s="236" t="s">
        <v>35</v>
      </c>
      <c r="D115" s="236"/>
      <c r="E115" s="236"/>
      <c r="F115" s="259" t="s">
        <v>1006</v>
      </c>
      <c r="G115" s="236"/>
      <c r="H115" s="236" t="s">
        <v>1050</v>
      </c>
      <c r="I115" s="236" t="s">
        <v>1041</v>
      </c>
      <c r="J115" s="236"/>
      <c r="K115" s="250"/>
    </row>
    <row r="116" s="1" customFormat="1" ht="15" customHeight="1">
      <c r="B116" s="261"/>
      <c r="C116" s="236" t="s">
        <v>45</v>
      </c>
      <c r="D116" s="236"/>
      <c r="E116" s="236"/>
      <c r="F116" s="259" t="s">
        <v>1006</v>
      </c>
      <c r="G116" s="236"/>
      <c r="H116" s="236" t="s">
        <v>1051</v>
      </c>
      <c r="I116" s="236" t="s">
        <v>1041</v>
      </c>
      <c r="J116" s="236"/>
      <c r="K116" s="250"/>
    </row>
    <row r="117" s="1" customFormat="1" ht="15" customHeight="1">
      <c r="B117" s="261"/>
      <c r="C117" s="236" t="s">
        <v>54</v>
      </c>
      <c r="D117" s="236"/>
      <c r="E117" s="236"/>
      <c r="F117" s="259" t="s">
        <v>1006</v>
      </c>
      <c r="G117" s="236"/>
      <c r="H117" s="236" t="s">
        <v>1052</v>
      </c>
      <c r="I117" s="236" t="s">
        <v>1053</v>
      </c>
      <c r="J117" s="236"/>
      <c r="K117" s="250"/>
    </row>
    <row r="118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="1" customFormat="1" ht="18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</row>
    <row r="12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="1" customFormat="1" ht="45" customHeight="1">
      <c r="B122" s="277"/>
      <c r="C122" s="227" t="s">
        <v>1054</v>
      </c>
      <c r="D122" s="227"/>
      <c r="E122" s="227"/>
      <c r="F122" s="227"/>
      <c r="G122" s="227"/>
      <c r="H122" s="227"/>
      <c r="I122" s="227"/>
      <c r="J122" s="227"/>
      <c r="K122" s="278"/>
    </row>
    <row r="123" s="1" customFormat="1" ht="17.25" customHeight="1">
      <c r="B123" s="279"/>
      <c r="C123" s="251" t="s">
        <v>1000</v>
      </c>
      <c r="D123" s="251"/>
      <c r="E123" s="251"/>
      <c r="F123" s="251" t="s">
        <v>1001</v>
      </c>
      <c r="G123" s="252"/>
      <c r="H123" s="251" t="s">
        <v>51</v>
      </c>
      <c r="I123" s="251" t="s">
        <v>54</v>
      </c>
      <c r="J123" s="251" t="s">
        <v>1002</v>
      </c>
      <c r="K123" s="280"/>
    </row>
    <row r="124" s="1" customFormat="1" ht="17.25" customHeight="1">
      <c r="B124" s="279"/>
      <c r="C124" s="253" t="s">
        <v>1003</v>
      </c>
      <c r="D124" s="253"/>
      <c r="E124" s="253"/>
      <c r="F124" s="254" t="s">
        <v>1004</v>
      </c>
      <c r="G124" s="255"/>
      <c r="H124" s="253"/>
      <c r="I124" s="253"/>
      <c r="J124" s="253" t="s">
        <v>1005</v>
      </c>
      <c r="K124" s="280"/>
    </row>
    <row r="125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="1" customFormat="1" ht="15" customHeight="1">
      <c r="B126" s="281"/>
      <c r="C126" s="236" t="s">
        <v>1009</v>
      </c>
      <c r="D126" s="258"/>
      <c r="E126" s="258"/>
      <c r="F126" s="259" t="s">
        <v>1006</v>
      </c>
      <c r="G126" s="236"/>
      <c r="H126" s="236" t="s">
        <v>1046</v>
      </c>
      <c r="I126" s="236" t="s">
        <v>1008</v>
      </c>
      <c r="J126" s="236">
        <v>120</v>
      </c>
      <c r="K126" s="284"/>
    </row>
    <row r="127" s="1" customFormat="1" ht="15" customHeight="1">
      <c r="B127" s="281"/>
      <c r="C127" s="236" t="s">
        <v>1055</v>
      </c>
      <c r="D127" s="236"/>
      <c r="E127" s="236"/>
      <c r="F127" s="259" t="s">
        <v>1006</v>
      </c>
      <c r="G127" s="236"/>
      <c r="H127" s="236" t="s">
        <v>1056</v>
      </c>
      <c r="I127" s="236" t="s">
        <v>1008</v>
      </c>
      <c r="J127" s="236" t="s">
        <v>1057</v>
      </c>
      <c r="K127" s="284"/>
    </row>
    <row r="128" s="1" customFormat="1" ht="15" customHeight="1">
      <c r="B128" s="281"/>
      <c r="C128" s="236" t="s">
        <v>954</v>
      </c>
      <c r="D128" s="236"/>
      <c r="E128" s="236"/>
      <c r="F128" s="259" t="s">
        <v>1006</v>
      </c>
      <c r="G128" s="236"/>
      <c r="H128" s="236" t="s">
        <v>1058</v>
      </c>
      <c r="I128" s="236" t="s">
        <v>1008</v>
      </c>
      <c r="J128" s="236" t="s">
        <v>1057</v>
      </c>
      <c r="K128" s="284"/>
    </row>
    <row r="129" s="1" customFormat="1" ht="15" customHeight="1">
      <c r="B129" s="281"/>
      <c r="C129" s="236" t="s">
        <v>1017</v>
      </c>
      <c r="D129" s="236"/>
      <c r="E129" s="236"/>
      <c r="F129" s="259" t="s">
        <v>1012</v>
      </c>
      <c r="G129" s="236"/>
      <c r="H129" s="236" t="s">
        <v>1018</v>
      </c>
      <c r="I129" s="236" t="s">
        <v>1008</v>
      </c>
      <c r="J129" s="236">
        <v>15</v>
      </c>
      <c r="K129" s="284"/>
    </row>
    <row r="130" s="1" customFormat="1" ht="15" customHeight="1">
      <c r="B130" s="281"/>
      <c r="C130" s="262" t="s">
        <v>1019</v>
      </c>
      <c r="D130" s="262"/>
      <c r="E130" s="262"/>
      <c r="F130" s="263" t="s">
        <v>1012</v>
      </c>
      <c r="G130" s="262"/>
      <c r="H130" s="262" t="s">
        <v>1020</v>
      </c>
      <c r="I130" s="262" t="s">
        <v>1008</v>
      </c>
      <c r="J130" s="262">
        <v>15</v>
      </c>
      <c r="K130" s="284"/>
    </row>
    <row r="131" s="1" customFormat="1" ht="15" customHeight="1">
      <c r="B131" s="281"/>
      <c r="C131" s="262" t="s">
        <v>1021</v>
      </c>
      <c r="D131" s="262"/>
      <c r="E131" s="262"/>
      <c r="F131" s="263" t="s">
        <v>1012</v>
      </c>
      <c r="G131" s="262"/>
      <c r="H131" s="262" t="s">
        <v>1022</v>
      </c>
      <c r="I131" s="262" t="s">
        <v>1008</v>
      </c>
      <c r="J131" s="262">
        <v>20</v>
      </c>
      <c r="K131" s="284"/>
    </row>
    <row r="132" s="1" customFormat="1" ht="15" customHeight="1">
      <c r="B132" s="281"/>
      <c r="C132" s="262" t="s">
        <v>1023</v>
      </c>
      <c r="D132" s="262"/>
      <c r="E132" s="262"/>
      <c r="F132" s="263" t="s">
        <v>1012</v>
      </c>
      <c r="G132" s="262"/>
      <c r="H132" s="262" t="s">
        <v>1024</v>
      </c>
      <c r="I132" s="262" t="s">
        <v>1008</v>
      </c>
      <c r="J132" s="262">
        <v>20</v>
      </c>
      <c r="K132" s="284"/>
    </row>
    <row r="133" s="1" customFormat="1" ht="15" customHeight="1">
      <c r="B133" s="281"/>
      <c r="C133" s="236" t="s">
        <v>1011</v>
      </c>
      <c r="D133" s="236"/>
      <c r="E133" s="236"/>
      <c r="F133" s="259" t="s">
        <v>1012</v>
      </c>
      <c r="G133" s="236"/>
      <c r="H133" s="236" t="s">
        <v>1046</v>
      </c>
      <c r="I133" s="236" t="s">
        <v>1008</v>
      </c>
      <c r="J133" s="236">
        <v>50</v>
      </c>
      <c r="K133" s="284"/>
    </row>
    <row r="134" s="1" customFormat="1" ht="15" customHeight="1">
      <c r="B134" s="281"/>
      <c r="C134" s="236" t="s">
        <v>1025</v>
      </c>
      <c r="D134" s="236"/>
      <c r="E134" s="236"/>
      <c r="F134" s="259" t="s">
        <v>1012</v>
      </c>
      <c r="G134" s="236"/>
      <c r="H134" s="236" t="s">
        <v>1046</v>
      </c>
      <c r="I134" s="236" t="s">
        <v>1008</v>
      </c>
      <c r="J134" s="236">
        <v>50</v>
      </c>
      <c r="K134" s="284"/>
    </row>
    <row r="135" s="1" customFormat="1" ht="15" customHeight="1">
      <c r="B135" s="281"/>
      <c r="C135" s="236" t="s">
        <v>1031</v>
      </c>
      <c r="D135" s="236"/>
      <c r="E135" s="236"/>
      <c r="F135" s="259" t="s">
        <v>1012</v>
      </c>
      <c r="G135" s="236"/>
      <c r="H135" s="236" t="s">
        <v>1046</v>
      </c>
      <c r="I135" s="236" t="s">
        <v>1008</v>
      </c>
      <c r="J135" s="236">
        <v>50</v>
      </c>
      <c r="K135" s="284"/>
    </row>
    <row r="136" s="1" customFormat="1" ht="15" customHeight="1">
      <c r="B136" s="281"/>
      <c r="C136" s="236" t="s">
        <v>1033</v>
      </c>
      <c r="D136" s="236"/>
      <c r="E136" s="236"/>
      <c r="F136" s="259" t="s">
        <v>1012</v>
      </c>
      <c r="G136" s="236"/>
      <c r="H136" s="236" t="s">
        <v>1046</v>
      </c>
      <c r="I136" s="236" t="s">
        <v>1008</v>
      </c>
      <c r="J136" s="236">
        <v>50</v>
      </c>
      <c r="K136" s="284"/>
    </row>
    <row r="137" s="1" customFormat="1" ht="15" customHeight="1">
      <c r="B137" s="281"/>
      <c r="C137" s="236" t="s">
        <v>1034</v>
      </c>
      <c r="D137" s="236"/>
      <c r="E137" s="236"/>
      <c r="F137" s="259" t="s">
        <v>1012</v>
      </c>
      <c r="G137" s="236"/>
      <c r="H137" s="236" t="s">
        <v>1059</v>
      </c>
      <c r="I137" s="236" t="s">
        <v>1008</v>
      </c>
      <c r="J137" s="236">
        <v>255</v>
      </c>
      <c r="K137" s="284"/>
    </row>
    <row r="138" s="1" customFormat="1" ht="15" customHeight="1">
      <c r="B138" s="281"/>
      <c r="C138" s="236" t="s">
        <v>1036</v>
      </c>
      <c r="D138" s="236"/>
      <c r="E138" s="236"/>
      <c r="F138" s="259" t="s">
        <v>1006</v>
      </c>
      <c r="G138" s="236"/>
      <c r="H138" s="236" t="s">
        <v>1060</v>
      </c>
      <c r="I138" s="236" t="s">
        <v>1038</v>
      </c>
      <c r="J138" s="236"/>
      <c r="K138" s="284"/>
    </row>
    <row r="139" s="1" customFormat="1" ht="15" customHeight="1">
      <c r="B139" s="281"/>
      <c r="C139" s="236" t="s">
        <v>1039</v>
      </c>
      <c r="D139" s="236"/>
      <c r="E139" s="236"/>
      <c r="F139" s="259" t="s">
        <v>1006</v>
      </c>
      <c r="G139" s="236"/>
      <c r="H139" s="236" t="s">
        <v>1061</v>
      </c>
      <c r="I139" s="236" t="s">
        <v>1041</v>
      </c>
      <c r="J139" s="236"/>
      <c r="K139" s="284"/>
    </row>
    <row r="140" s="1" customFormat="1" ht="15" customHeight="1">
      <c r="B140" s="281"/>
      <c r="C140" s="236" t="s">
        <v>1042</v>
      </c>
      <c r="D140" s="236"/>
      <c r="E140" s="236"/>
      <c r="F140" s="259" t="s">
        <v>1006</v>
      </c>
      <c r="G140" s="236"/>
      <c r="H140" s="236" t="s">
        <v>1042</v>
      </c>
      <c r="I140" s="236" t="s">
        <v>1041</v>
      </c>
      <c r="J140" s="236"/>
      <c r="K140" s="284"/>
    </row>
    <row r="141" s="1" customFormat="1" ht="15" customHeight="1">
      <c r="B141" s="281"/>
      <c r="C141" s="236" t="s">
        <v>35</v>
      </c>
      <c r="D141" s="236"/>
      <c r="E141" s="236"/>
      <c r="F141" s="259" t="s">
        <v>1006</v>
      </c>
      <c r="G141" s="236"/>
      <c r="H141" s="236" t="s">
        <v>1062</v>
      </c>
      <c r="I141" s="236" t="s">
        <v>1041</v>
      </c>
      <c r="J141" s="236"/>
      <c r="K141" s="284"/>
    </row>
    <row r="142" s="1" customFormat="1" ht="15" customHeight="1">
      <c r="B142" s="281"/>
      <c r="C142" s="236" t="s">
        <v>1063</v>
      </c>
      <c r="D142" s="236"/>
      <c r="E142" s="236"/>
      <c r="F142" s="259" t="s">
        <v>1006</v>
      </c>
      <c r="G142" s="236"/>
      <c r="H142" s="236" t="s">
        <v>1064</v>
      </c>
      <c r="I142" s="236" t="s">
        <v>1041</v>
      </c>
      <c r="J142" s="236"/>
      <c r="K142" s="284"/>
    </row>
    <row r="143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="1" customFormat="1" ht="18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</row>
    <row r="146" s="1" customFormat="1" ht="7.5" customHeight="1">
      <c r="B146" s="245"/>
      <c r="C146" s="246"/>
      <c r="D146" s="246"/>
      <c r="E146" s="246"/>
      <c r="F146" s="246"/>
      <c r="G146" s="246"/>
      <c r="H146" s="246"/>
      <c r="I146" s="246"/>
      <c r="J146" s="246"/>
      <c r="K146" s="247"/>
    </row>
    <row r="147" s="1" customFormat="1" ht="45" customHeight="1">
      <c r="B147" s="248"/>
      <c r="C147" s="249" t="s">
        <v>1065</v>
      </c>
      <c r="D147" s="249"/>
      <c r="E147" s="249"/>
      <c r="F147" s="249"/>
      <c r="G147" s="249"/>
      <c r="H147" s="249"/>
      <c r="I147" s="249"/>
      <c r="J147" s="249"/>
      <c r="K147" s="250"/>
    </row>
    <row r="148" s="1" customFormat="1" ht="17.25" customHeight="1">
      <c r="B148" s="248"/>
      <c r="C148" s="251" t="s">
        <v>1000</v>
      </c>
      <c r="D148" s="251"/>
      <c r="E148" s="251"/>
      <c r="F148" s="251" t="s">
        <v>1001</v>
      </c>
      <c r="G148" s="252"/>
      <c r="H148" s="251" t="s">
        <v>51</v>
      </c>
      <c r="I148" s="251" t="s">
        <v>54</v>
      </c>
      <c r="J148" s="251" t="s">
        <v>1002</v>
      </c>
      <c r="K148" s="250"/>
    </row>
    <row r="149" s="1" customFormat="1" ht="17.25" customHeight="1">
      <c r="B149" s="248"/>
      <c r="C149" s="253" t="s">
        <v>1003</v>
      </c>
      <c r="D149" s="253"/>
      <c r="E149" s="253"/>
      <c r="F149" s="254" t="s">
        <v>1004</v>
      </c>
      <c r="G149" s="255"/>
      <c r="H149" s="253"/>
      <c r="I149" s="253"/>
      <c r="J149" s="253" t="s">
        <v>1005</v>
      </c>
      <c r="K149" s="250"/>
    </row>
    <row r="150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="1" customFormat="1" ht="15" customHeight="1">
      <c r="B151" s="261"/>
      <c r="C151" s="288" t="s">
        <v>1009</v>
      </c>
      <c r="D151" s="236"/>
      <c r="E151" s="236"/>
      <c r="F151" s="289" t="s">
        <v>1006</v>
      </c>
      <c r="G151" s="236"/>
      <c r="H151" s="288" t="s">
        <v>1046</v>
      </c>
      <c r="I151" s="288" t="s">
        <v>1008</v>
      </c>
      <c r="J151" s="288">
        <v>120</v>
      </c>
      <c r="K151" s="284"/>
    </row>
    <row r="152" s="1" customFormat="1" ht="15" customHeight="1">
      <c r="B152" s="261"/>
      <c r="C152" s="288" t="s">
        <v>1055</v>
      </c>
      <c r="D152" s="236"/>
      <c r="E152" s="236"/>
      <c r="F152" s="289" t="s">
        <v>1006</v>
      </c>
      <c r="G152" s="236"/>
      <c r="H152" s="288" t="s">
        <v>1066</v>
      </c>
      <c r="I152" s="288" t="s">
        <v>1008</v>
      </c>
      <c r="J152" s="288" t="s">
        <v>1057</v>
      </c>
      <c r="K152" s="284"/>
    </row>
    <row r="153" s="1" customFormat="1" ht="15" customHeight="1">
      <c r="B153" s="261"/>
      <c r="C153" s="288" t="s">
        <v>954</v>
      </c>
      <c r="D153" s="236"/>
      <c r="E153" s="236"/>
      <c r="F153" s="289" t="s">
        <v>1006</v>
      </c>
      <c r="G153" s="236"/>
      <c r="H153" s="288" t="s">
        <v>1067</v>
      </c>
      <c r="I153" s="288" t="s">
        <v>1008</v>
      </c>
      <c r="J153" s="288" t="s">
        <v>1057</v>
      </c>
      <c r="K153" s="284"/>
    </row>
    <row r="154" s="1" customFormat="1" ht="15" customHeight="1">
      <c r="B154" s="261"/>
      <c r="C154" s="288" t="s">
        <v>1011</v>
      </c>
      <c r="D154" s="236"/>
      <c r="E154" s="236"/>
      <c r="F154" s="289" t="s">
        <v>1012</v>
      </c>
      <c r="G154" s="236"/>
      <c r="H154" s="288" t="s">
        <v>1046</v>
      </c>
      <c r="I154" s="288" t="s">
        <v>1008</v>
      </c>
      <c r="J154" s="288">
        <v>50</v>
      </c>
      <c r="K154" s="284"/>
    </row>
    <row r="155" s="1" customFormat="1" ht="15" customHeight="1">
      <c r="B155" s="261"/>
      <c r="C155" s="288" t="s">
        <v>1014</v>
      </c>
      <c r="D155" s="236"/>
      <c r="E155" s="236"/>
      <c r="F155" s="289" t="s">
        <v>1006</v>
      </c>
      <c r="G155" s="236"/>
      <c r="H155" s="288" t="s">
        <v>1046</v>
      </c>
      <c r="I155" s="288" t="s">
        <v>1016</v>
      </c>
      <c r="J155" s="288"/>
      <c r="K155" s="284"/>
    </row>
    <row r="156" s="1" customFormat="1" ht="15" customHeight="1">
      <c r="B156" s="261"/>
      <c r="C156" s="288" t="s">
        <v>1025</v>
      </c>
      <c r="D156" s="236"/>
      <c r="E156" s="236"/>
      <c r="F156" s="289" t="s">
        <v>1012</v>
      </c>
      <c r="G156" s="236"/>
      <c r="H156" s="288" t="s">
        <v>1046</v>
      </c>
      <c r="I156" s="288" t="s">
        <v>1008</v>
      </c>
      <c r="J156" s="288">
        <v>50</v>
      </c>
      <c r="K156" s="284"/>
    </row>
    <row r="157" s="1" customFormat="1" ht="15" customHeight="1">
      <c r="B157" s="261"/>
      <c r="C157" s="288" t="s">
        <v>1033</v>
      </c>
      <c r="D157" s="236"/>
      <c r="E157" s="236"/>
      <c r="F157" s="289" t="s">
        <v>1012</v>
      </c>
      <c r="G157" s="236"/>
      <c r="H157" s="288" t="s">
        <v>1046</v>
      </c>
      <c r="I157" s="288" t="s">
        <v>1008</v>
      </c>
      <c r="J157" s="288">
        <v>50</v>
      </c>
      <c r="K157" s="284"/>
    </row>
    <row r="158" s="1" customFormat="1" ht="15" customHeight="1">
      <c r="B158" s="261"/>
      <c r="C158" s="288" t="s">
        <v>1031</v>
      </c>
      <c r="D158" s="236"/>
      <c r="E158" s="236"/>
      <c r="F158" s="289" t="s">
        <v>1012</v>
      </c>
      <c r="G158" s="236"/>
      <c r="H158" s="288" t="s">
        <v>1046</v>
      </c>
      <c r="I158" s="288" t="s">
        <v>1008</v>
      </c>
      <c r="J158" s="288">
        <v>50</v>
      </c>
      <c r="K158" s="284"/>
    </row>
    <row r="159" s="1" customFormat="1" ht="15" customHeight="1">
      <c r="B159" s="261"/>
      <c r="C159" s="288" t="s">
        <v>79</v>
      </c>
      <c r="D159" s="236"/>
      <c r="E159" s="236"/>
      <c r="F159" s="289" t="s">
        <v>1006</v>
      </c>
      <c r="G159" s="236"/>
      <c r="H159" s="288" t="s">
        <v>1068</v>
      </c>
      <c r="I159" s="288" t="s">
        <v>1008</v>
      </c>
      <c r="J159" s="288" t="s">
        <v>1069</v>
      </c>
      <c r="K159" s="284"/>
    </row>
    <row r="160" s="1" customFormat="1" ht="15" customHeight="1">
      <c r="B160" s="261"/>
      <c r="C160" s="288" t="s">
        <v>1070</v>
      </c>
      <c r="D160" s="236"/>
      <c r="E160" s="236"/>
      <c r="F160" s="289" t="s">
        <v>1006</v>
      </c>
      <c r="G160" s="236"/>
      <c r="H160" s="288" t="s">
        <v>1071</v>
      </c>
      <c r="I160" s="288" t="s">
        <v>1041</v>
      </c>
      <c r="J160" s="288"/>
      <c r="K160" s="284"/>
    </row>
    <row r="16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="1" customFormat="1" ht="18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</row>
    <row r="164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="1" customFormat="1" ht="45" customHeight="1">
      <c r="B165" s="226"/>
      <c r="C165" s="227" t="s">
        <v>1072</v>
      </c>
      <c r="D165" s="227"/>
      <c r="E165" s="227"/>
      <c r="F165" s="227"/>
      <c r="G165" s="227"/>
      <c r="H165" s="227"/>
      <c r="I165" s="227"/>
      <c r="J165" s="227"/>
      <c r="K165" s="228"/>
    </row>
    <row r="166" s="1" customFormat="1" ht="17.25" customHeight="1">
      <c r="B166" s="226"/>
      <c r="C166" s="251" t="s">
        <v>1000</v>
      </c>
      <c r="D166" s="251"/>
      <c r="E166" s="251"/>
      <c r="F166" s="251" t="s">
        <v>1001</v>
      </c>
      <c r="G166" s="293"/>
      <c r="H166" s="294" t="s">
        <v>51</v>
      </c>
      <c r="I166" s="294" t="s">
        <v>54</v>
      </c>
      <c r="J166" s="251" t="s">
        <v>1002</v>
      </c>
      <c r="K166" s="228"/>
    </row>
    <row r="167" s="1" customFormat="1" ht="17.25" customHeight="1">
      <c r="B167" s="229"/>
      <c r="C167" s="253" t="s">
        <v>1003</v>
      </c>
      <c r="D167" s="253"/>
      <c r="E167" s="253"/>
      <c r="F167" s="254" t="s">
        <v>1004</v>
      </c>
      <c r="G167" s="295"/>
      <c r="H167" s="296"/>
      <c r="I167" s="296"/>
      <c r="J167" s="253" t="s">
        <v>1005</v>
      </c>
      <c r="K167" s="231"/>
    </row>
    <row r="168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="1" customFormat="1" ht="15" customHeight="1">
      <c r="B169" s="261"/>
      <c r="C169" s="236" t="s">
        <v>1009</v>
      </c>
      <c r="D169" s="236"/>
      <c r="E169" s="236"/>
      <c r="F169" s="259" t="s">
        <v>1006</v>
      </c>
      <c r="G169" s="236"/>
      <c r="H169" s="236" t="s">
        <v>1046</v>
      </c>
      <c r="I169" s="236" t="s">
        <v>1008</v>
      </c>
      <c r="J169" s="236">
        <v>120</v>
      </c>
      <c r="K169" s="284"/>
    </row>
    <row r="170" s="1" customFormat="1" ht="15" customHeight="1">
      <c r="B170" s="261"/>
      <c r="C170" s="236" t="s">
        <v>1055</v>
      </c>
      <c r="D170" s="236"/>
      <c r="E170" s="236"/>
      <c r="F170" s="259" t="s">
        <v>1006</v>
      </c>
      <c r="G170" s="236"/>
      <c r="H170" s="236" t="s">
        <v>1056</v>
      </c>
      <c r="I170" s="236" t="s">
        <v>1008</v>
      </c>
      <c r="J170" s="236" t="s">
        <v>1057</v>
      </c>
      <c r="K170" s="284"/>
    </row>
    <row r="171" s="1" customFormat="1" ht="15" customHeight="1">
      <c r="B171" s="261"/>
      <c r="C171" s="236" t="s">
        <v>954</v>
      </c>
      <c r="D171" s="236"/>
      <c r="E171" s="236"/>
      <c r="F171" s="259" t="s">
        <v>1006</v>
      </c>
      <c r="G171" s="236"/>
      <c r="H171" s="236" t="s">
        <v>1073</v>
      </c>
      <c r="I171" s="236" t="s">
        <v>1008</v>
      </c>
      <c r="J171" s="236" t="s">
        <v>1057</v>
      </c>
      <c r="K171" s="284"/>
    </row>
    <row r="172" s="1" customFormat="1" ht="15" customHeight="1">
      <c r="B172" s="261"/>
      <c r="C172" s="236" t="s">
        <v>1011</v>
      </c>
      <c r="D172" s="236"/>
      <c r="E172" s="236"/>
      <c r="F172" s="259" t="s">
        <v>1012</v>
      </c>
      <c r="G172" s="236"/>
      <c r="H172" s="236" t="s">
        <v>1073</v>
      </c>
      <c r="I172" s="236" t="s">
        <v>1008</v>
      </c>
      <c r="J172" s="236">
        <v>50</v>
      </c>
      <c r="K172" s="284"/>
    </row>
    <row r="173" s="1" customFormat="1" ht="15" customHeight="1">
      <c r="B173" s="261"/>
      <c r="C173" s="236" t="s">
        <v>1014</v>
      </c>
      <c r="D173" s="236"/>
      <c r="E173" s="236"/>
      <c r="F173" s="259" t="s">
        <v>1006</v>
      </c>
      <c r="G173" s="236"/>
      <c r="H173" s="236" t="s">
        <v>1073</v>
      </c>
      <c r="I173" s="236" t="s">
        <v>1016</v>
      </c>
      <c r="J173" s="236"/>
      <c r="K173" s="284"/>
    </row>
    <row r="174" s="1" customFormat="1" ht="15" customHeight="1">
      <c r="B174" s="261"/>
      <c r="C174" s="236" t="s">
        <v>1025</v>
      </c>
      <c r="D174" s="236"/>
      <c r="E174" s="236"/>
      <c r="F174" s="259" t="s">
        <v>1012</v>
      </c>
      <c r="G174" s="236"/>
      <c r="H174" s="236" t="s">
        <v>1073</v>
      </c>
      <c r="I174" s="236" t="s">
        <v>1008</v>
      </c>
      <c r="J174" s="236">
        <v>50</v>
      </c>
      <c r="K174" s="284"/>
    </row>
    <row r="175" s="1" customFormat="1" ht="15" customHeight="1">
      <c r="B175" s="261"/>
      <c r="C175" s="236" t="s">
        <v>1033</v>
      </c>
      <c r="D175" s="236"/>
      <c r="E175" s="236"/>
      <c r="F175" s="259" t="s">
        <v>1012</v>
      </c>
      <c r="G175" s="236"/>
      <c r="H175" s="236" t="s">
        <v>1073</v>
      </c>
      <c r="I175" s="236" t="s">
        <v>1008</v>
      </c>
      <c r="J175" s="236">
        <v>50</v>
      </c>
      <c r="K175" s="284"/>
    </row>
    <row r="176" s="1" customFormat="1" ht="15" customHeight="1">
      <c r="B176" s="261"/>
      <c r="C176" s="236" t="s">
        <v>1031</v>
      </c>
      <c r="D176" s="236"/>
      <c r="E176" s="236"/>
      <c r="F176" s="259" t="s">
        <v>1012</v>
      </c>
      <c r="G176" s="236"/>
      <c r="H176" s="236" t="s">
        <v>1073</v>
      </c>
      <c r="I176" s="236" t="s">
        <v>1008</v>
      </c>
      <c r="J176" s="236">
        <v>50</v>
      </c>
      <c r="K176" s="284"/>
    </row>
    <row r="177" s="1" customFormat="1" ht="15" customHeight="1">
      <c r="B177" s="261"/>
      <c r="C177" s="236" t="s">
        <v>85</v>
      </c>
      <c r="D177" s="236"/>
      <c r="E177" s="236"/>
      <c r="F177" s="259" t="s">
        <v>1006</v>
      </c>
      <c r="G177" s="236"/>
      <c r="H177" s="236" t="s">
        <v>1074</v>
      </c>
      <c r="I177" s="236" t="s">
        <v>1075</v>
      </c>
      <c r="J177" s="236"/>
      <c r="K177" s="284"/>
    </row>
    <row r="178" s="1" customFormat="1" ht="15" customHeight="1">
      <c r="B178" s="261"/>
      <c r="C178" s="236" t="s">
        <v>54</v>
      </c>
      <c r="D178" s="236"/>
      <c r="E178" s="236"/>
      <c r="F178" s="259" t="s">
        <v>1006</v>
      </c>
      <c r="G178" s="236"/>
      <c r="H178" s="236" t="s">
        <v>1076</v>
      </c>
      <c r="I178" s="236" t="s">
        <v>1077</v>
      </c>
      <c r="J178" s="236">
        <v>1</v>
      </c>
      <c r="K178" s="284"/>
    </row>
    <row r="179" s="1" customFormat="1" ht="15" customHeight="1">
      <c r="B179" s="261"/>
      <c r="C179" s="236" t="s">
        <v>50</v>
      </c>
      <c r="D179" s="236"/>
      <c r="E179" s="236"/>
      <c r="F179" s="259" t="s">
        <v>1006</v>
      </c>
      <c r="G179" s="236"/>
      <c r="H179" s="236" t="s">
        <v>1078</v>
      </c>
      <c r="I179" s="236" t="s">
        <v>1008</v>
      </c>
      <c r="J179" s="236">
        <v>20</v>
      </c>
      <c r="K179" s="284"/>
    </row>
    <row r="180" s="1" customFormat="1" ht="15" customHeight="1">
      <c r="B180" s="261"/>
      <c r="C180" s="236" t="s">
        <v>51</v>
      </c>
      <c r="D180" s="236"/>
      <c r="E180" s="236"/>
      <c r="F180" s="259" t="s">
        <v>1006</v>
      </c>
      <c r="G180" s="236"/>
      <c r="H180" s="236" t="s">
        <v>1079</v>
      </c>
      <c r="I180" s="236" t="s">
        <v>1008</v>
      </c>
      <c r="J180" s="236">
        <v>255</v>
      </c>
      <c r="K180" s="284"/>
    </row>
    <row r="181" s="1" customFormat="1" ht="15" customHeight="1">
      <c r="B181" s="261"/>
      <c r="C181" s="236" t="s">
        <v>86</v>
      </c>
      <c r="D181" s="236"/>
      <c r="E181" s="236"/>
      <c r="F181" s="259" t="s">
        <v>1006</v>
      </c>
      <c r="G181" s="236"/>
      <c r="H181" s="236" t="s">
        <v>970</v>
      </c>
      <c r="I181" s="236" t="s">
        <v>1008</v>
      </c>
      <c r="J181" s="236">
        <v>10</v>
      </c>
      <c r="K181" s="284"/>
    </row>
    <row r="182" s="1" customFormat="1" ht="15" customHeight="1">
      <c r="B182" s="261"/>
      <c r="C182" s="236" t="s">
        <v>87</v>
      </c>
      <c r="D182" s="236"/>
      <c r="E182" s="236"/>
      <c r="F182" s="259" t="s">
        <v>1006</v>
      </c>
      <c r="G182" s="236"/>
      <c r="H182" s="236" t="s">
        <v>1080</v>
      </c>
      <c r="I182" s="236" t="s">
        <v>1041</v>
      </c>
      <c r="J182" s="236"/>
      <c r="K182" s="284"/>
    </row>
    <row r="183" s="1" customFormat="1" ht="15" customHeight="1">
      <c r="B183" s="261"/>
      <c r="C183" s="236" t="s">
        <v>1081</v>
      </c>
      <c r="D183" s="236"/>
      <c r="E183" s="236"/>
      <c r="F183" s="259" t="s">
        <v>1006</v>
      </c>
      <c r="G183" s="236"/>
      <c r="H183" s="236" t="s">
        <v>1082</v>
      </c>
      <c r="I183" s="236" t="s">
        <v>1041</v>
      </c>
      <c r="J183" s="236"/>
      <c r="K183" s="284"/>
    </row>
    <row r="184" s="1" customFormat="1" ht="15" customHeight="1">
      <c r="B184" s="261"/>
      <c r="C184" s="236" t="s">
        <v>1070</v>
      </c>
      <c r="D184" s="236"/>
      <c r="E184" s="236"/>
      <c r="F184" s="259" t="s">
        <v>1006</v>
      </c>
      <c r="G184" s="236"/>
      <c r="H184" s="236" t="s">
        <v>1083</v>
      </c>
      <c r="I184" s="236" t="s">
        <v>1041</v>
      </c>
      <c r="J184" s="236"/>
      <c r="K184" s="284"/>
    </row>
    <row r="185" s="1" customFormat="1" ht="15" customHeight="1">
      <c r="B185" s="261"/>
      <c r="C185" s="236" t="s">
        <v>89</v>
      </c>
      <c r="D185" s="236"/>
      <c r="E185" s="236"/>
      <c r="F185" s="259" t="s">
        <v>1012</v>
      </c>
      <c r="G185" s="236"/>
      <c r="H185" s="236" t="s">
        <v>1084</v>
      </c>
      <c r="I185" s="236" t="s">
        <v>1008</v>
      </c>
      <c r="J185" s="236">
        <v>50</v>
      </c>
      <c r="K185" s="284"/>
    </row>
    <row r="186" s="1" customFormat="1" ht="15" customHeight="1">
      <c r="B186" s="261"/>
      <c r="C186" s="236" t="s">
        <v>1085</v>
      </c>
      <c r="D186" s="236"/>
      <c r="E186" s="236"/>
      <c r="F186" s="259" t="s">
        <v>1012</v>
      </c>
      <c r="G186" s="236"/>
      <c r="H186" s="236" t="s">
        <v>1086</v>
      </c>
      <c r="I186" s="236" t="s">
        <v>1087</v>
      </c>
      <c r="J186" s="236"/>
      <c r="K186" s="284"/>
    </row>
    <row r="187" s="1" customFormat="1" ht="15" customHeight="1">
      <c r="B187" s="261"/>
      <c r="C187" s="236" t="s">
        <v>1088</v>
      </c>
      <c r="D187" s="236"/>
      <c r="E187" s="236"/>
      <c r="F187" s="259" t="s">
        <v>1012</v>
      </c>
      <c r="G187" s="236"/>
      <c r="H187" s="236" t="s">
        <v>1089</v>
      </c>
      <c r="I187" s="236" t="s">
        <v>1087</v>
      </c>
      <c r="J187" s="236"/>
      <c r="K187" s="284"/>
    </row>
    <row r="188" s="1" customFormat="1" ht="15" customHeight="1">
      <c r="B188" s="261"/>
      <c r="C188" s="236" t="s">
        <v>1090</v>
      </c>
      <c r="D188" s="236"/>
      <c r="E188" s="236"/>
      <c r="F188" s="259" t="s">
        <v>1012</v>
      </c>
      <c r="G188" s="236"/>
      <c r="H188" s="236" t="s">
        <v>1091</v>
      </c>
      <c r="I188" s="236" t="s">
        <v>1087</v>
      </c>
      <c r="J188" s="236"/>
      <c r="K188" s="284"/>
    </row>
    <row r="189" s="1" customFormat="1" ht="15" customHeight="1">
      <c r="B189" s="261"/>
      <c r="C189" s="297" t="s">
        <v>1092</v>
      </c>
      <c r="D189" s="236"/>
      <c r="E189" s="236"/>
      <c r="F189" s="259" t="s">
        <v>1012</v>
      </c>
      <c r="G189" s="236"/>
      <c r="H189" s="236" t="s">
        <v>1093</v>
      </c>
      <c r="I189" s="236" t="s">
        <v>1094</v>
      </c>
      <c r="J189" s="298" t="s">
        <v>1095</v>
      </c>
      <c r="K189" s="284"/>
    </row>
    <row r="190" s="1" customFormat="1" ht="15" customHeight="1">
      <c r="B190" s="261"/>
      <c r="C190" s="297" t="s">
        <v>39</v>
      </c>
      <c r="D190" s="236"/>
      <c r="E190" s="236"/>
      <c r="F190" s="259" t="s">
        <v>1006</v>
      </c>
      <c r="G190" s="236"/>
      <c r="H190" s="233" t="s">
        <v>1096</v>
      </c>
      <c r="I190" s="236" t="s">
        <v>1097</v>
      </c>
      <c r="J190" s="236"/>
      <c r="K190" s="284"/>
    </row>
    <row r="191" s="1" customFormat="1" ht="15" customHeight="1">
      <c r="B191" s="261"/>
      <c r="C191" s="297" t="s">
        <v>1098</v>
      </c>
      <c r="D191" s="236"/>
      <c r="E191" s="236"/>
      <c r="F191" s="259" t="s">
        <v>1006</v>
      </c>
      <c r="G191" s="236"/>
      <c r="H191" s="236" t="s">
        <v>1099</v>
      </c>
      <c r="I191" s="236" t="s">
        <v>1041</v>
      </c>
      <c r="J191" s="236"/>
      <c r="K191" s="284"/>
    </row>
    <row r="192" s="1" customFormat="1" ht="15" customHeight="1">
      <c r="B192" s="261"/>
      <c r="C192" s="297" t="s">
        <v>1100</v>
      </c>
      <c r="D192" s="236"/>
      <c r="E192" s="236"/>
      <c r="F192" s="259" t="s">
        <v>1006</v>
      </c>
      <c r="G192" s="236"/>
      <c r="H192" s="236" t="s">
        <v>1101</v>
      </c>
      <c r="I192" s="236" t="s">
        <v>1041</v>
      </c>
      <c r="J192" s="236"/>
      <c r="K192" s="284"/>
    </row>
    <row r="193" s="1" customFormat="1" ht="15" customHeight="1">
      <c r="B193" s="261"/>
      <c r="C193" s="297" t="s">
        <v>1102</v>
      </c>
      <c r="D193" s="236"/>
      <c r="E193" s="236"/>
      <c r="F193" s="259" t="s">
        <v>1012</v>
      </c>
      <c r="G193" s="236"/>
      <c r="H193" s="236" t="s">
        <v>1103</v>
      </c>
      <c r="I193" s="236" t="s">
        <v>1041</v>
      </c>
      <c r="J193" s="236"/>
      <c r="K193" s="284"/>
    </row>
    <row r="194" s="1" customFormat="1" ht="15" customHeight="1">
      <c r="B194" s="290"/>
      <c r="C194" s="299"/>
      <c r="D194" s="270"/>
      <c r="E194" s="270"/>
      <c r="F194" s="270"/>
      <c r="G194" s="270"/>
      <c r="H194" s="270"/>
      <c r="I194" s="270"/>
      <c r="J194" s="270"/>
      <c r="K194" s="291"/>
    </row>
    <row r="195" s="1" customFormat="1" ht="18.75" customHeight="1">
      <c r="B195" s="272"/>
      <c r="C195" s="282"/>
      <c r="D195" s="282"/>
      <c r="E195" s="282"/>
      <c r="F195" s="292"/>
      <c r="G195" s="282"/>
      <c r="H195" s="282"/>
      <c r="I195" s="282"/>
      <c r="J195" s="282"/>
      <c r="K195" s="272"/>
    </row>
    <row r="196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="1" customFormat="1" ht="18.75" customHeight="1">
      <c r="B197" s="244"/>
      <c r="C197" s="244"/>
      <c r="D197" s="244"/>
      <c r="E197" s="244"/>
      <c r="F197" s="244"/>
      <c r="G197" s="244"/>
      <c r="H197" s="244"/>
      <c r="I197" s="244"/>
      <c r="J197" s="244"/>
      <c r="K197" s="244"/>
    </row>
    <row r="198" s="1" customFormat="1" ht="13.5">
      <c r="B198" s="223"/>
      <c r="C198" s="224"/>
      <c r="D198" s="224"/>
      <c r="E198" s="224"/>
      <c r="F198" s="224"/>
      <c r="G198" s="224"/>
      <c r="H198" s="224"/>
      <c r="I198" s="224"/>
      <c r="J198" s="224"/>
      <c r="K198" s="225"/>
    </row>
    <row r="199" s="1" customFormat="1" ht="21">
      <c r="B199" s="226"/>
      <c r="C199" s="227" t="s">
        <v>1104</v>
      </c>
      <c r="D199" s="227"/>
      <c r="E199" s="227"/>
      <c r="F199" s="227"/>
      <c r="G199" s="227"/>
      <c r="H199" s="227"/>
      <c r="I199" s="227"/>
      <c r="J199" s="227"/>
      <c r="K199" s="228"/>
    </row>
    <row r="200" s="1" customFormat="1" ht="25.5" customHeight="1">
      <c r="B200" s="226"/>
      <c r="C200" s="300" t="s">
        <v>1105</v>
      </c>
      <c r="D200" s="300"/>
      <c r="E200" s="300"/>
      <c r="F200" s="300" t="s">
        <v>1106</v>
      </c>
      <c r="G200" s="301"/>
      <c r="H200" s="300" t="s">
        <v>1107</v>
      </c>
      <c r="I200" s="300"/>
      <c r="J200" s="300"/>
      <c r="K200" s="228"/>
    </row>
    <row r="201" s="1" customFormat="1" ht="5.25" customHeight="1">
      <c r="B201" s="261"/>
      <c r="C201" s="256"/>
      <c r="D201" s="256"/>
      <c r="E201" s="256"/>
      <c r="F201" s="256"/>
      <c r="G201" s="282"/>
      <c r="H201" s="256"/>
      <c r="I201" s="256"/>
      <c r="J201" s="256"/>
      <c r="K201" s="284"/>
    </row>
    <row r="202" s="1" customFormat="1" ht="15" customHeight="1">
      <c r="B202" s="261"/>
      <c r="C202" s="236" t="s">
        <v>1097</v>
      </c>
      <c r="D202" s="236"/>
      <c r="E202" s="236"/>
      <c r="F202" s="259" t="s">
        <v>40</v>
      </c>
      <c r="G202" s="236"/>
      <c r="H202" s="236" t="s">
        <v>1108</v>
      </c>
      <c r="I202" s="236"/>
      <c r="J202" s="236"/>
      <c r="K202" s="284"/>
    </row>
    <row r="203" s="1" customFormat="1" ht="15" customHeight="1">
      <c r="B203" s="261"/>
      <c r="C203" s="236"/>
      <c r="D203" s="236"/>
      <c r="E203" s="236"/>
      <c r="F203" s="259" t="s">
        <v>41</v>
      </c>
      <c r="G203" s="236"/>
      <c r="H203" s="236" t="s">
        <v>1109</v>
      </c>
      <c r="I203" s="236"/>
      <c r="J203" s="236"/>
      <c r="K203" s="284"/>
    </row>
    <row r="204" s="1" customFormat="1" ht="15" customHeight="1">
      <c r="B204" s="261"/>
      <c r="C204" s="236"/>
      <c r="D204" s="236"/>
      <c r="E204" s="236"/>
      <c r="F204" s="259" t="s">
        <v>44</v>
      </c>
      <c r="G204" s="236"/>
      <c r="H204" s="236" t="s">
        <v>1110</v>
      </c>
      <c r="I204" s="236"/>
      <c r="J204" s="236"/>
      <c r="K204" s="284"/>
    </row>
    <row r="205" s="1" customFormat="1" ht="15" customHeight="1">
      <c r="B205" s="261"/>
      <c r="C205" s="236"/>
      <c r="D205" s="236"/>
      <c r="E205" s="236"/>
      <c r="F205" s="259" t="s">
        <v>42</v>
      </c>
      <c r="G205" s="236"/>
      <c r="H205" s="236" t="s">
        <v>1111</v>
      </c>
      <c r="I205" s="236"/>
      <c r="J205" s="236"/>
      <c r="K205" s="284"/>
    </row>
    <row r="206" s="1" customFormat="1" ht="15" customHeight="1">
      <c r="B206" s="261"/>
      <c r="C206" s="236"/>
      <c r="D206" s="236"/>
      <c r="E206" s="236"/>
      <c r="F206" s="259" t="s">
        <v>43</v>
      </c>
      <c r="G206" s="236"/>
      <c r="H206" s="236" t="s">
        <v>1112</v>
      </c>
      <c r="I206" s="236"/>
      <c r="J206" s="236"/>
      <c r="K206" s="284"/>
    </row>
    <row r="207" s="1" customFormat="1" ht="15" customHeight="1">
      <c r="B207" s="261"/>
      <c r="C207" s="236"/>
      <c r="D207" s="236"/>
      <c r="E207" s="236"/>
      <c r="F207" s="259"/>
      <c r="G207" s="236"/>
      <c r="H207" s="236"/>
      <c r="I207" s="236"/>
      <c r="J207" s="236"/>
      <c r="K207" s="284"/>
    </row>
    <row r="208" s="1" customFormat="1" ht="15" customHeight="1">
      <c r="B208" s="261"/>
      <c r="C208" s="236" t="s">
        <v>1053</v>
      </c>
      <c r="D208" s="236"/>
      <c r="E208" s="236"/>
      <c r="F208" s="259" t="s">
        <v>73</v>
      </c>
      <c r="G208" s="236"/>
      <c r="H208" s="236" t="s">
        <v>1113</v>
      </c>
      <c r="I208" s="236"/>
      <c r="J208" s="236"/>
      <c r="K208" s="284"/>
    </row>
    <row r="209" s="1" customFormat="1" ht="15" customHeight="1">
      <c r="B209" s="261"/>
      <c r="C209" s="236"/>
      <c r="D209" s="236"/>
      <c r="E209" s="236"/>
      <c r="F209" s="259" t="s">
        <v>948</v>
      </c>
      <c r="G209" s="236"/>
      <c r="H209" s="236" t="s">
        <v>949</v>
      </c>
      <c r="I209" s="236"/>
      <c r="J209" s="236"/>
      <c r="K209" s="284"/>
    </row>
    <row r="210" s="1" customFormat="1" ht="15" customHeight="1">
      <c r="B210" s="261"/>
      <c r="C210" s="236"/>
      <c r="D210" s="236"/>
      <c r="E210" s="236"/>
      <c r="F210" s="259" t="s">
        <v>946</v>
      </c>
      <c r="G210" s="236"/>
      <c r="H210" s="236" t="s">
        <v>1114</v>
      </c>
      <c r="I210" s="236"/>
      <c r="J210" s="236"/>
      <c r="K210" s="284"/>
    </row>
    <row r="211" s="1" customFormat="1" ht="15" customHeight="1">
      <c r="B211" s="302"/>
      <c r="C211" s="236"/>
      <c r="D211" s="236"/>
      <c r="E211" s="236"/>
      <c r="F211" s="259" t="s">
        <v>950</v>
      </c>
      <c r="G211" s="297"/>
      <c r="H211" s="288" t="s">
        <v>951</v>
      </c>
      <c r="I211" s="288"/>
      <c r="J211" s="288"/>
      <c r="K211" s="303"/>
    </row>
    <row r="212" s="1" customFormat="1" ht="15" customHeight="1">
      <c r="B212" s="302"/>
      <c r="C212" s="236"/>
      <c r="D212" s="236"/>
      <c r="E212" s="236"/>
      <c r="F212" s="259" t="s">
        <v>952</v>
      </c>
      <c r="G212" s="297"/>
      <c r="H212" s="288" t="s">
        <v>1115</v>
      </c>
      <c r="I212" s="288"/>
      <c r="J212" s="288"/>
      <c r="K212" s="303"/>
    </row>
    <row r="213" s="1" customFormat="1" ht="15" customHeight="1">
      <c r="B213" s="302"/>
      <c r="C213" s="236"/>
      <c r="D213" s="236"/>
      <c r="E213" s="236"/>
      <c r="F213" s="259"/>
      <c r="G213" s="297"/>
      <c r="H213" s="288"/>
      <c r="I213" s="288"/>
      <c r="J213" s="288"/>
      <c r="K213" s="303"/>
    </row>
    <row r="214" s="1" customFormat="1" ht="15" customHeight="1">
      <c r="B214" s="302"/>
      <c r="C214" s="236" t="s">
        <v>1077</v>
      </c>
      <c r="D214" s="236"/>
      <c r="E214" s="236"/>
      <c r="F214" s="259">
        <v>1</v>
      </c>
      <c r="G214" s="297"/>
      <c r="H214" s="288" t="s">
        <v>1116</v>
      </c>
      <c r="I214" s="288"/>
      <c r="J214" s="288"/>
      <c r="K214" s="303"/>
    </row>
    <row r="215" s="1" customFormat="1" ht="15" customHeight="1">
      <c r="B215" s="302"/>
      <c r="C215" s="236"/>
      <c r="D215" s="236"/>
      <c r="E215" s="236"/>
      <c r="F215" s="259">
        <v>2</v>
      </c>
      <c r="G215" s="297"/>
      <c r="H215" s="288" t="s">
        <v>1117</v>
      </c>
      <c r="I215" s="288"/>
      <c r="J215" s="288"/>
      <c r="K215" s="303"/>
    </row>
    <row r="216" s="1" customFormat="1" ht="15" customHeight="1">
      <c r="B216" s="302"/>
      <c r="C216" s="236"/>
      <c r="D216" s="236"/>
      <c r="E216" s="236"/>
      <c r="F216" s="259">
        <v>3</v>
      </c>
      <c r="G216" s="297"/>
      <c r="H216" s="288" t="s">
        <v>1118</v>
      </c>
      <c r="I216" s="288"/>
      <c r="J216" s="288"/>
      <c r="K216" s="303"/>
    </row>
    <row r="217" s="1" customFormat="1" ht="15" customHeight="1">
      <c r="B217" s="302"/>
      <c r="C217" s="236"/>
      <c r="D217" s="236"/>
      <c r="E217" s="236"/>
      <c r="F217" s="259">
        <v>4</v>
      </c>
      <c r="G217" s="297"/>
      <c r="H217" s="288" t="s">
        <v>1119</v>
      </c>
      <c r="I217" s="288"/>
      <c r="J217" s="288"/>
      <c r="K217" s="303"/>
    </row>
    <row r="218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Jelínek Petr, Ing.</dc:creator>
  <cp:lastModifiedBy>Jelínek Petr, Ing.</cp:lastModifiedBy>
  <dcterms:created xsi:type="dcterms:W3CDTF">2023-03-01T10:48:28Z</dcterms:created>
  <dcterms:modified xsi:type="dcterms:W3CDTF">2023-03-01T10:48:34Z</dcterms:modified>
</cp:coreProperties>
</file>